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nfi-Filer\users\כללי\אתר חדש\ק.ה.ר\"/>
    </mc:Choice>
  </mc:AlternateContent>
  <bookViews>
    <workbookView xWindow="0" yWindow="0" windowWidth="28800" windowHeight="12480" tabRatio="861" activeTab="9"/>
  </bookViews>
  <sheets>
    <sheet name="הסבר למילוי" sheetId="2" r:id="rId1"/>
    <sheet name="הוראות" sheetId="14" r:id="rId2"/>
    <sheet name="רשימת גופים" sheetId="1" r:id="rId3"/>
    <sheet name="כללי א1" sheetId="3" r:id="rId4"/>
    <sheet name="כללי ג1" sheetId="8" state="hidden" r:id="rId5"/>
    <sheet name=" בריאות א2" sheetId="4" r:id="rId6"/>
    <sheet name="  בריאות ג2" sheetId="9" state="hidden" r:id="rId7"/>
    <sheet name=" פנסיוני א3" sheetId="5" r:id="rId8"/>
    <sheet name=" פנסיוני ג3" sheetId="10" state="hidden" r:id="rId9"/>
    <sheet name="נספח א4 - G" sheetId="18" r:id="rId10"/>
    <sheet name="נספח א4 - P" sheetId="17" r:id="rId11"/>
    <sheet name="נספח א4 - B" sheetId="6" r:id="rId12"/>
    <sheet name="נספח א5 - G" sheetId="7" r:id="rId13"/>
    <sheet name="נספח א5 - P" sheetId="16" r:id="rId14"/>
    <sheet name="נספח א5 - B" sheetId="15" r:id="rId15"/>
    <sheet name="כללי ב1" sheetId="24" r:id="rId16"/>
    <sheet name="  בריאות ב2" sheetId="25" r:id="rId17"/>
    <sheet name=" פנסיוני ב3" sheetId="26" r:id="rId18"/>
    <sheet name="נספח ב4 - G" sheetId="19" r:id="rId19"/>
    <sheet name="נספח ב4 - P" sheetId="11" r:id="rId20"/>
    <sheet name="נספח ב4 - B" sheetId="20" r:id="rId21"/>
    <sheet name="נספח ב5 - G" sheetId="21" r:id="rId22"/>
    <sheet name="נספח ב5 - P" sheetId="22" r:id="rId23"/>
    <sheet name="נספח ב5 - B" sheetId="12" r:id="rId24"/>
    <sheet name="ג-דוגמה" sheetId="13" r:id="rId25"/>
  </sheets>
  <externalReferences>
    <externalReference r:id="rId26"/>
    <externalReference r:id="rId27"/>
    <externalReference r:id="rId28"/>
    <externalReference r:id="rId29"/>
    <externalReference r:id="rId30"/>
  </externalReferences>
  <definedNames>
    <definedName name="company">[1]Information!$M$24</definedName>
    <definedName name="list_all" localSheetId="11">'[2]רשימת גופים 2009'!$A$1:$C$139</definedName>
    <definedName name="list_all" localSheetId="9">'[2]רשימת גופים 2009'!$A$1:$C$139</definedName>
    <definedName name="list_all" localSheetId="10">'[2]רשימת גופים 2009'!$A$1:$C$139</definedName>
    <definedName name="list_all" localSheetId="14">'[2]רשימת גופים 2009'!$A$1:$C$139</definedName>
    <definedName name="list_all" localSheetId="12">'[2]רשימת גופים 2009'!$A$1:$C$139</definedName>
    <definedName name="list_all" localSheetId="13">'[2]רשימת גופים 2009'!$A$1:$C$139</definedName>
    <definedName name="list_all" localSheetId="20">'[2]רשימת גופים 2009'!$A$1:$C$139</definedName>
    <definedName name="list_all" localSheetId="18">'[2]רשימת גופים 2009'!$A$1:$C$139</definedName>
    <definedName name="list_all" localSheetId="19">'[2]רשימת גופים 2009'!$A$1:$C$139</definedName>
    <definedName name="list_all" localSheetId="23">'[2]רשימת גופים 2009'!$A$1:$C$139</definedName>
    <definedName name="list_all" localSheetId="21">'[2]רשימת גופים 2009'!$A$1:$C$139</definedName>
    <definedName name="list_all" localSheetId="22">'[2]רשימת גופים 2009'!$A$1:$C$139</definedName>
    <definedName name="List_All">'[3]רשימות מערכת'!$A$2:$C$208</definedName>
    <definedName name="List_All_Periods" localSheetId="16">#REF!</definedName>
    <definedName name="List_All_Periods" localSheetId="17">#REF!</definedName>
    <definedName name="List_All_Periods" localSheetId="15">#REF!</definedName>
    <definedName name="List_All_Periods" localSheetId="9">#REF!</definedName>
    <definedName name="List_All_Periods" localSheetId="10">#REF!</definedName>
    <definedName name="List_All_Periods" localSheetId="14">#REF!</definedName>
    <definedName name="List_All_Periods" localSheetId="13">#REF!</definedName>
    <definedName name="List_All_Periods" localSheetId="20">#REF!</definedName>
    <definedName name="List_All_Periods" localSheetId="18">#REF!</definedName>
    <definedName name="List_All_Periods" localSheetId="21">#REF!</definedName>
    <definedName name="List_All_Periods" localSheetId="22">#REF!</definedName>
    <definedName name="List_All_Periods">#REF!</definedName>
    <definedName name="list_name" localSheetId="11">'[2]רשימת גופים 2009'!$A$1:$A$139</definedName>
    <definedName name="list_name" localSheetId="9">'[2]רשימת גופים 2009'!$A$1:$A$139</definedName>
    <definedName name="list_name" localSheetId="10">'[2]רשימת גופים 2009'!$A$1:$A$139</definedName>
    <definedName name="list_name" localSheetId="14">'[2]רשימת גופים 2009'!$A$1:$A$139</definedName>
    <definedName name="list_name" localSheetId="12">'[2]רשימת גופים 2009'!$A$1:$A$139</definedName>
    <definedName name="list_name" localSheetId="13">'[2]רשימת גופים 2009'!$A$1:$A$139</definedName>
    <definedName name="list_name" localSheetId="20">'[2]רשימת גופים 2009'!$A$1:$A$139</definedName>
    <definedName name="list_name" localSheetId="18">'[2]רשימת גופים 2009'!$A$1:$A$139</definedName>
    <definedName name="list_name" localSheetId="19">'[2]רשימת גופים 2009'!$A$1:$A$139</definedName>
    <definedName name="list_name" localSheetId="23">'[2]רשימת גופים 2009'!$A$1:$A$139</definedName>
    <definedName name="list_name" localSheetId="21">'[2]רשימת גופים 2009'!$A$1:$A$139</definedName>
    <definedName name="list_name" localSheetId="22">'[2]רשימת גופים 2009'!$A$1:$A$139</definedName>
    <definedName name="List_Name">'[4]רשימות מערכת'!$A$2:$A$201</definedName>
    <definedName name="List_Names">'רשימת גופים'!$A$3:$A$230</definedName>
    <definedName name="List_Period" localSheetId="16">#REF!</definedName>
    <definedName name="List_Period" localSheetId="17">#REF!</definedName>
    <definedName name="List_Period" localSheetId="15">#REF!</definedName>
    <definedName name="List_Period" localSheetId="9">#REF!</definedName>
    <definedName name="List_Period" localSheetId="10">#REF!</definedName>
    <definedName name="List_Period" localSheetId="14">#REF!</definedName>
    <definedName name="List_Period" localSheetId="13">#REF!</definedName>
    <definedName name="List_Period" localSheetId="20">#REF!</definedName>
    <definedName name="List_Period" localSheetId="18">#REF!</definedName>
    <definedName name="List_Period" localSheetId="21">#REF!</definedName>
    <definedName name="List_Period" localSheetId="22">#REF!</definedName>
    <definedName name="List_Period">#REF!</definedName>
    <definedName name="list_type" localSheetId="16">#REF!</definedName>
    <definedName name="list_type" localSheetId="17">#REF!</definedName>
    <definedName name="list_type" localSheetId="15">#REF!</definedName>
    <definedName name="list_type" localSheetId="9">#REF!</definedName>
    <definedName name="list_type" localSheetId="10">#REF!</definedName>
    <definedName name="list_type" localSheetId="14">#REF!</definedName>
    <definedName name="list_type" localSheetId="13">#REF!</definedName>
    <definedName name="list_type" localSheetId="20">#REF!</definedName>
    <definedName name="list_type" localSheetId="18">#REF!</definedName>
    <definedName name="list_type" localSheetId="21">#REF!</definedName>
    <definedName name="list_type" localSheetId="22">#REF!</definedName>
    <definedName name="list_type">#REF!</definedName>
    <definedName name="List_year" localSheetId="16">#REF!</definedName>
    <definedName name="List_year" localSheetId="17">#REF!</definedName>
    <definedName name="List_year" localSheetId="15">#REF!</definedName>
    <definedName name="List_year" localSheetId="9">#REF!</definedName>
    <definedName name="List_year" localSheetId="10">#REF!</definedName>
    <definedName name="List_year" localSheetId="14">#REF!</definedName>
    <definedName name="List_year" localSheetId="13">#REF!</definedName>
    <definedName name="List_year" localSheetId="20">#REF!</definedName>
    <definedName name="List_year" localSheetId="18">#REF!</definedName>
    <definedName name="List_year" localSheetId="21">#REF!</definedName>
    <definedName name="List_year" localSheetId="22">#REF!</definedName>
    <definedName name="List_year">#REF!</definedName>
    <definedName name="mess1" localSheetId="16">[5]הוראות!#REF!</definedName>
    <definedName name="mess1" localSheetId="17">[5]הוראות!#REF!</definedName>
    <definedName name="mess1" localSheetId="0">[4]הוראות!#REF!</definedName>
    <definedName name="mess1" localSheetId="15">[5]הוראות!#REF!</definedName>
    <definedName name="mess1" localSheetId="9">[5]הוראות!#REF!</definedName>
    <definedName name="mess1" localSheetId="10">[5]הוראות!#REF!</definedName>
    <definedName name="mess1" localSheetId="14">[5]הוראות!#REF!</definedName>
    <definedName name="mess1" localSheetId="13">[5]הוראות!#REF!</definedName>
    <definedName name="mess1" localSheetId="20">[5]הוראות!#REF!</definedName>
    <definedName name="mess1" localSheetId="18">[5]הוראות!#REF!</definedName>
    <definedName name="mess1" localSheetId="21">[5]הוראות!#REF!</definedName>
    <definedName name="mess1" localSheetId="22">[5]הוראות!#REF!</definedName>
    <definedName name="mess1">[5]הוראות!#REF!</definedName>
    <definedName name="mess2">[3]הוראות!$N$16</definedName>
    <definedName name="mess3">[3]הוראות!$N$17</definedName>
    <definedName name="messname" localSheetId="16">#REF!</definedName>
    <definedName name="messname" localSheetId="17">#REF!</definedName>
    <definedName name="messname" localSheetId="15">#REF!</definedName>
    <definedName name="messname" localSheetId="9">#REF!</definedName>
    <definedName name="messname" localSheetId="10">#REF!</definedName>
    <definedName name="messname" localSheetId="14">#REF!</definedName>
    <definedName name="messname" localSheetId="13">#REF!</definedName>
    <definedName name="messname" localSheetId="20">#REF!</definedName>
    <definedName name="messname" localSheetId="18">#REF!</definedName>
    <definedName name="messname" localSheetId="21">#REF!</definedName>
    <definedName name="messname" localSheetId="22">#REF!</definedName>
    <definedName name="messname">#REF!</definedName>
    <definedName name="name" localSheetId="16">#REF!</definedName>
    <definedName name="name" localSheetId="17">#REF!</definedName>
    <definedName name="name" localSheetId="15">#REF!</definedName>
    <definedName name="name" localSheetId="9">#REF!</definedName>
    <definedName name="name" localSheetId="10">#REF!</definedName>
    <definedName name="name" localSheetId="14">#REF!</definedName>
    <definedName name="name" localSheetId="13">#REF!</definedName>
    <definedName name="name" localSheetId="20">#REF!</definedName>
    <definedName name="name" localSheetId="18">#REF!</definedName>
    <definedName name="name" localSheetId="21">#REF!</definedName>
    <definedName name="name" localSheetId="22">#REF!</definedName>
    <definedName name="name">#REF!</definedName>
    <definedName name="note1">'[2]גליון עזר'!$F$3</definedName>
    <definedName name="note2">'[2]גליון עזר'!$F$4</definedName>
    <definedName name="note3">'[2]גליון עזר'!$F$5</definedName>
    <definedName name="note4">'[2]גליון עזר'!$F$6</definedName>
    <definedName name="_xlnm.Print_Area" localSheetId="16">'  בריאות ב2'!$A$1:$BF$24</definedName>
    <definedName name="_xlnm.Print_Area" localSheetId="6">'  בריאות ג2'!$A$1:$BO$25</definedName>
    <definedName name="_xlnm.Print_Area" localSheetId="5">' בריאות א2'!$A$1:$DQ$29</definedName>
    <definedName name="_xlnm.Print_Area" localSheetId="7">' פנסיוני א3'!$A$1:$AK$29</definedName>
    <definedName name="_xlnm.Print_Area" localSheetId="17">' פנסיוני ב3'!$A$1:$V$30</definedName>
    <definedName name="_xlnm.Print_Area" localSheetId="8">' פנסיוני ג3'!$A$1:$Y$40</definedName>
    <definedName name="_xlnm.Print_Area" localSheetId="24">'ג-דוגמה'!$A$1:$Q$117</definedName>
    <definedName name="_xlnm.Print_Area" localSheetId="3">'כללי א1'!$A$1:$AK$28</definedName>
    <definedName name="_xlnm.Print_Area" localSheetId="15">'כללי ב1'!$A$1:$AH$39</definedName>
    <definedName name="_xlnm.Print_Area" localSheetId="4">'כללי ג1'!$A$1:$AM$40</definedName>
    <definedName name="_xlnm.Print_Titles" localSheetId="16">'  בריאות ב2'!$A:$D,'  בריאות ב2'!$2:$2</definedName>
    <definedName name="_xlnm.Print_Titles" localSheetId="6">'  בריאות ג2'!$A:$D,'  בריאות ג2'!$2:$2</definedName>
    <definedName name="_xlnm.Print_Titles" localSheetId="5">' בריאות א2'!$A:$B,' בריאות א2'!$1:$2</definedName>
    <definedName name="_xlnm.Print_Titles" localSheetId="7">' פנסיוני א3'!$A:$B,' פנסיוני א3'!$1:$2</definedName>
    <definedName name="_xlnm.Print_Titles" localSheetId="17">' פנסיוני ב3'!$A:$D,' פנסיוני ב3'!$3:$3</definedName>
    <definedName name="_xlnm.Print_Titles" localSheetId="8">' פנסיוני ג3'!$A:$D,' פנסיוני ג3'!$3:$3</definedName>
    <definedName name="_xlnm.Print_Titles" localSheetId="24">'ג-דוגמה'!$1:$1</definedName>
    <definedName name="_xlnm.Print_Titles" localSheetId="3">'כללי א1'!$A:$B,'כללי א1'!$1:$2</definedName>
    <definedName name="_xlnm.Print_Titles" localSheetId="15">'כללי ב1'!$A:$D,'כללי ב1'!$2:$2</definedName>
    <definedName name="_xlnm.Print_Titles" localSheetId="4">'כללי ג1'!$A:$D,'כללי ג1'!$2:$2</definedName>
  </definedNames>
  <calcPr calcId="152511"/>
</workbook>
</file>

<file path=xl/calcChain.xml><?xml version="1.0" encoding="utf-8"?>
<calcChain xmlns="http://schemas.openxmlformats.org/spreadsheetml/2006/main">
  <c r="Z18" i="24" l="1"/>
  <c r="AY28" i="3" l="1"/>
  <c r="AX28" i="3"/>
  <c r="AW28" i="3"/>
  <c r="AV28" i="3"/>
  <c r="AU28" i="3"/>
  <c r="AT28" i="3"/>
  <c r="AR28" i="3"/>
  <c r="AQ28" i="3"/>
  <c r="AP28" i="3"/>
  <c r="AO28" i="3"/>
  <c r="AN28" i="3"/>
  <c r="AM28" i="3"/>
  <c r="AS27" i="3"/>
  <c r="AL27" i="3"/>
  <c r="AS26" i="3"/>
  <c r="AL26" i="3"/>
  <c r="AS25" i="3"/>
  <c r="AS28" i="3" s="1"/>
  <c r="AL25" i="3"/>
  <c r="AS24" i="3"/>
  <c r="AL24" i="3"/>
  <c r="AY22" i="3"/>
  <c r="AX22" i="3"/>
  <c r="AW22" i="3"/>
  <c r="AV22" i="3"/>
  <c r="AU22" i="3"/>
  <c r="AT22" i="3"/>
  <c r="AR22" i="3"/>
  <c r="AQ22" i="3"/>
  <c r="AP22" i="3"/>
  <c r="AO22" i="3"/>
  <c r="AN22" i="3"/>
  <c r="AM22" i="3"/>
  <c r="AS21" i="3"/>
  <c r="AL21" i="3"/>
  <c r="AS20" i="3"/>
  <c r="AL20" i="3"/>
  <c r="AY17" i="3"/>
  <c r="AX17" i="3"/>
  <c r="AW17" i="3"/>
  <c r="AV17" i="3"/>
  <c r="AU17" i="3"/>
  <c r="AT17" i="3"/>
  <c r="AR17" i="3"/>
  <c r="AQ17" i="3"/>
  <c r="AP17" i="3"/>
  <c r="AO17" i="3"/>
  <c r="AN17" i="3"/>
  <c r="AM17" i="3"/>
  <c r="AS16" i="3"/>
  <c r="AL16" i="3"/>
  <c r="AS15" i="3"/>
  <c r="AL15" i="3"/>
  <c r="AS14" i="3"/>
  <c r="AL14" i="3"/>
  <c r="AS13" i="3"/>
  <c r="AL13" i="3"/>
  <c r="AS12" i="3"/>
  <c r="AS17" i="3" s="1"/>
  <c r="AS18" i="3" s="1"/>
  <c r="AL12" i="3"/>
  <c r="AS6" i="3"/>
  <c r="AL6" i="3"/>
  <c r="AL17" i="3" l="1"/>
  <c r="AL18" i="3" s="1"/>
  <c r="AL22" i="3"/>
  <c r="AL28" i="3"/>
  <c r="AS22" i="3"/>
  <c r="AH14" i="24"/>
  <c r="AG14" i="24"/>
  <c r="AF14" i="24"/>
  <c r="AE14" i="24"/>
  <c r="AH13" i="24"/>
  <c r="AG13" i="24"/>
  <c r="AF13" i="24"/>
  <c r="AH12" i="24"/>
  <c r="AG12" i="24"/>
  <c r="AF12" i="24"/>
  <c r="AE12" i="24"/>
  <c r="S46" i="5" l="1"/>
  <c r="T46" i="5"/>
  <c r="U46" i="5"/>
  <c r="V46" i="5"/>
  <c r="W46" i="5"/>
  <c r="S47" i="5"/>
  <c r="T47" i="5"/>
  <c r="U47" i="5"/>
  <c r="V47" i="5"/>
  <c r="W47" i="5"/>
  <c r="S48" i="5"/>
  <c r="T48" i="5"/>
  <c r="U48" i="5"/>
  <c r="V48" i="5"/>
  <c r="W48" i="5"/>
  <c r="S49" i="5"/>
  <c r="T49" i="5"/>
  <c r="U49" i="5"/>
  <c r="V49" i="5"/>
  <c r="W49" i="5"/>
  <c r="R47" i="5"/>
  <c r="R48" i="5"/>
  <c r="R49" i="5"/>
  <c r="Q24" i="5"/>
  <c r="Q25" i="5"/>
  <c r="Q26" i="5"/>
  <c r="Q27" i="5"/>
  <c r="Q28" i="5"/>
  <c r="L46" i="5"/>
  <c r="M46" i="5"/>
  <c r="N46" i="5"/>
  <c r="O46" i="5"/>
  <c r="P46" i="5"/>
  <c r="L47" i="5"/>
  <c r="M47" i="5"/>
  <c r="N47" i="5"/>
  <c r="O47" i="5"/>
  <c r="P47" i="5"/>
  <c r="L48" i="5"/>
  <c r="M48" i="5"/>
  <c r="N48" i="5"/>
  <c r="O48" i="5"/>
  <c r="P48" i="5"/>
  <c r="L49" i="5"/>
  <c r="M49" i="5"/>
  <c r="N49" i="5"/>
  <c r="O49" i="5"/>
  <c r="P49" i="5"/>
  <c r="P50" i="5" s="1"/>
  <c r="K47" i="5"/>
  <c r="K48" i="5"/>
  <c r="K49" i="5"/>
  <c r="Q20" i="5"/>
  <c r="Q22" i="5" s="1"/>
  <c r="Q21" i="5"/>
  <c r="L42" i="5"/>
  <c r="M42" i="5"/>
  <c r="J42" i="5" s="1"/>
  <c r="N42" i="5"/>
  <c r="O42" i="5"/>
  <c r="P42" i="5"/>
  <c r="L43" i="5"/>
  <c r="L44" i="5" s="1"/>
  <c r="M43" i="5"/>
  <c r="N43" i="5"/>
  <c r="O43" i="5"/>
  <c r="P43" i="5"/>
  <c r="P44" i="5" s="1"/>
  <c r="K43" i="5"/>
  <c r="S42" i="5"/>
  <c r="T42" i="5"/>
  <c r="U42" i="5"/>
  <c r="V42" i="5"/>
  <c r="W42" i="5"/>
  <c r="S43" i="5"/>
  <c r="T43" i="5"/>
  <c r="T44" i="5" s="1"/>
  <c r="U43" i="5"/>
  <c r="V43" i="5"/>
  <c r="W43" i="5"/>
  <c r="R43" i="5"/>
  <c r="S35" i="5"/>
  <c r="T35" i="5"/>
  <c r="U35" i="5"/>
  <c r="V35" i="5"/>
  <c r="Q35" i="5" s="1"/>
  <c r="W35" i="5"/>
  <c r="S36" i="5"/>
  <c r="T36" i="5"/>
  <c r="U36" i="5"/>
  <c r="V36" i="5"/>
  <c r="W36" i="5"/>
  <c r="S37" i="5"/>
  <c r="T37" i="5"/>
  <c r="U37" i="5"/>
  <c r="V37" i="5"/>
  <c r="W37" i="5"/>
  <c r="S38" i="5"/>
  <c r="S40" i="5" s="1"/>
  <c r="T38" i="5"/>
  <c r="U38" i="5"/>
  <c r="V38" i="5"/>
  <c r="W38" i="5"/>
  <c r="W40" i="5" s="1"/>
  <c r="S39" i="5"/>
  <c r="T39" i="5"/>
  <c r="U39" i="5"/>
  <c r="V39" i="5"/>
  <c r="Q39" i="5" s="1"/>
  <c r="W39" i="5"/>
  <c r="R36" i="5"/>
  <c r="R37" i="5"/>
  <c r="R38" i="5"/>
  <c r="R40" i="5" s="1"/>
  <c r="R39" i="5"/>
  <c r="Q12" i="5"/>
  <c r="Q13" i="5"/>
  <c r="Q14" i="5"/>
  <c r="Q15" i="5"/>
  <c r="Q16" i="5"/>
  <c r="L35" i="5"/>
  <c r="M35" i="5"/>
  <c r="N35" i="5"/>
  <c r="O35" i="5"/>
  <c r="P35" i="5"/>
  <c r="L36" i="5"/>
  <c r="M36" i="5"/>
  <c r="N36" i="5"/>
  <c r="O36" i="5"/>
  <c r="J36" i="5" s="1"/>
  <c r="P36" i="5"/>
  <c r="L37" i="5"/>
  <c r="M37" i="5"/>
  <c r="N37" i="5"/>
  <c r="O37" i="5"/>
  <c r="P37" i="5"/>
  <c r="L38" i="5"/>
  <c r="M38" i="5"/>
  <c r="M40" i="5" s="1"/>
  <c r="N38" i="5"/>
  <c r="O38" i="5"/>
  <c r="P38" i="5"/>
  <c r="L39" i="5"/>
  <c r="M39" i="5"/>
  <c r="N39" i="5"/>
  <c r="O39" i="5"/>
  <c r="P39" i="5"/>
  <c r="K36" i="5"/>
  <c r="K37" i="5"/>
  <c r="K38" i="5"/>
  <c r="K39" i="5"/>
  <c r="J39" i="5" s="1"/>
  <c r="R46" i="5"/>
  <c r="T22" i="10"/>
  <c r="R42" i="5"/>
  <c r="T18" i="10"/>
  <c r="R35" i="5"/>
  <c r="T11" i="10"/>
  <c r="K46" i="5"/>
  <c r="M22" i="10"/>
  <c r="K42" i="5"/>
  <c r="M18" i="10"/>
  <c r="K35" i="5"/>
  <c r="M11" i="10"/>
  <c r="C24" i="5"/>
  <c r="C25" i="5"/>
  <c r="C28" i="5" s="1"/>
  <c r="C26" i="5"/>
  <c r="C27" i="5"/>
  <c r="E46" i="5"/>
  <c r="F46" i="5"/>
  <c r="G46" i="5"/>
  <c r="H46" i="5"/>
  <c r="I46" i="5"/>
  <c r="E47" i="5"/>
  <c r="F47" i="5"/>
  <c r="C47" i="5" s="1"/>
  <c r="G47" i="5"/>
  <c r="H47" i="5"/>
  <c r="I47" i="5"/>
  <c r="E48" i="5"/>
  <c r="F48" i="5"/>
  <c r="G48" i="5"/>
  <c r="H48" i="5"/>
  <c r="I48" i="5"/>
  <c r="E49" i="5"/>
  <c r="F49" i="5"/>
  <c r="G49" i="5"/>
  <c r="H49" i="5"/>
  <c r="I49" i="5"/>
  <c r="D47" i="5"/>
  <c r="D48" i="5"/>
  <c r="D49" i="5"/>
  <c r="C49" i="5" s="1"/>
  <c r="C20" i="5"/>
  <c r="C21" i="5"/>
  <c r="C22" i="5" s="1"/>
  <c r="E42" i="5"/>
  <c r="E44" i="5" s="1"/>
  <c r="F42" i="5"/>
  <c r="G42" i="5"/>
  <c r="H42" i="5"/>
  <c r="I42" i="5"/>
  <c r="I44" i="5" s="1"/>
  <c r="E43" i="5"/>
  <c r="F43" i="5"/>
  <c r="G43" i="5"/>
  <c r="H43" i="5"/>
  <c r="C43" i="5" s="1"/>
  <c r="I43" i="5"/>
  <c r="D43" i="5"/>
  <c r="C12" i="5"/>
  <c r="C13" i="5"/>
  <c r="C14" i="5"/>
  <c r="C15" i="5"/>
  <c r="C16" i="5"/>
  <c r="C17" i="5"/>
  <c r="C18" i="5" s="1"/>
  <c r="E35" i="5"/>
  <c r="F35" i="5"/>
  <c r="G35" i="5"/>
  <c r="H35" i="5"/>
  <c r="I35" i="5"/>
  <c r="E36" i="5"/>
  <c r="F36" i="5"/>
  <c r="G36" i="5"/>
  <c r="C36" i="5" s="1"/>
  <c r="H36" i="5"/>
  <c r="I36" i="5"/>
  <c r="F37" i="5"/>
  <c r="G37" i="5"/>
  <c r="H37" i="5"/>
  <c r="I37" i="5"/>
  <c r="E38" i="5"/>
  <c r="F38" i="5"/>
  <c r="G38" i="5"/>
  <c r="H38" i="5"/>
  <c r="I38" i="5"/>
  <c r="E39" i="5"/>
  <c r="F39" i="5"/>
  <c r="G39" i="5"/>
  <c r="H39" i="5"/>
  <c r="I39" i="5"/>
  <c r="D36" i="5"/>
  <c r="D37" i="5"/>
  <c r="D38" i="5"/>
  <c r="D39" i="5"/>
  <c r="D46" i="5"/>
  <c r="F22" i="10"/>
  <c r="D42" i="5"/>
  <c r="C42" i="5" s="1"/>
  <c r="C44" i="5" s="1"/>
  <c r="D35" i="5"/>
  <c r="F18" i="10"/>
  <c r="F11" i="10"/>
  <c r="W50" i="5"/>
  <c r="R50" i="5"/>
  <c r="K50" i="5"/>
  <c r="W44" i="5"/>
  <c r="V44" i="5"/>
  <c r="S44" i="5"/>
  <c r="O44" i="5"/>
  <c r="N44" i="5"/>
  <c r="K44" i="5"/>
  <c r="J43" i="5"/>
  <c r="V40" i="5"/>
  <c r="O40" i="5"/>
  <c r="K40" i="5"/>
  <c r="J38" i="5"/>
  <c r="J12" i="5"/>
  <c r="J13" i="5"/>
  <c r="J14" i="5"/>
  <c r="J15" i="5"/>
  <c r="J16" i="5"/>
  <c r="J17" i="5"/>
  <c r="DK20" i="4"/>
  <c r="DK22" i="4" s="1"/>
  <c r="DK21" i="4"/>
  <c r="BM42" i="4"/>
  <c r="BM44" i="4" s="1"/>
  <c r="BM43" i="4"/>
  <c r="BL42" i="4"/>
  <c r="BL43" i="4"/>
  <c r="BL44" i="4" s="1"/>
  <c r="BK42" i="4"/>
  <c r="BK43" i="4"/>
  <c r="BK44" i="4"/>
  <c r="BJ42" i="4"/>
  <c r="BJ44" i="4" s="1"/>
  <c r="BJ43" i="4"/>
  <c r="BI42" i="4"/>
  <c r="BI43" i="4"/>
  <c r="BH42" i="4"/>
  <c r="BH43" i="4"/>
  <c r="DD12" i="4"/>
  <c r="DD17" i="4" s="1"/>
  <c r="DD13" i="4"/>
  <c r="DD14" i="4"/>
  <c r="DD15" i="4"/>
  <c r="DD16" i="4"/>
  <c r="DK12" i="4"/>
  <c r="DK13" i="4"/>
  <c r="DK14" i="4"/>
  <c r="DK15" i="4"/>
  <c r="DK16" i="4"/>
  <c r="BI35" i="4"/>
  <c r="BJ35" i="4"/>
  <c r="BK35" i="4"/>
  <c r="BL35" i="4"/>
  <c r="BM35" i="4"/>
  <c r="BI36" i="4"/>
  <c r="BJ36" i="4"/>
  <c r="BK36" i="4"/>
  <c r="BL36" i="4"/>
  <c r="BM36" i="4"/>
  <c r="BI37" i="4"/>
  <c r="BI40" i="4" s="1"/>
  <c r="BJ37" i="4"/>
  <c r="BK37" i="4"/>
  <c r="BL37" i="4"/>
  <c r="BM37" i="4"/>
  <c r="BM40" i="4" s="1"/>
  <c r="BI38" i="4"/>
  <c r="BJ38" i="4"/>
  <c r="BK38" i="4"/>
  <c r="BL38" i="4"/>
  <c r="BG38" i="4" s="1"/>
  <c r="BM38" i="4"/>
  <c r="BI39" i="4"/>
  <c r="BJ39" i="4"/>
  <c r="BK39" i="4"/>
  <c r="BG39" i="4" s="1"/>
  <c r="BL39" i="4"/>
  <c r="BM39" i="4"/>
  <c r="BH36" i="4"/>
  <c r="BH37" i="4"/>
  <c r="BG37" i="4" s="1"/>
  <c r="BH38" i="4"/>
  <c r="BH39" i="4"/>
  <c r="DK24" i="4"/>
  <c r="DK25" i="4"/>
  <c r="DK28" i="4" s="1"/>
  <c r="DK26" i="4"/>
  <c r="DK27" i="4"/>
  <c r="BI46" i="4"/>
  <c r="BI50" i="4" s="1"/>
  <c r="BJ46" i="4"/>
  <c r="BK46" i="4"/>
  <c r="BL46" i="4"/>
  <c r="BM46" i="4"/>
  <c r="BM50" i="4" s="1"/>
  <c r="BI47" i="4"/>
  <c r="BJ47" i="4"/>
  <c r="BK47" i="4"/>
  <c r="BL47" i="4"/>
  <c r="BL50" i="4" s="1"/>
  <c r="BM47" i="4"/>
  <c r="BI48" i="4"/>
  <c r="BJ48" i="4"/>
  <c r="BK48" i="4"/>
  <c r="BG48" i="4" s="1"/>
  <c r="BL48" i="4"/>
  <c r="BM48" i="4"/>
  <c r="BI49" i="4"/>
  <c r="BJ49" i="4"/>
  <c r="BK49" i="4"/>
  <c r="BL49" i="4"/>
  <c r="BM49" i="4"/>
  <c r="BH47" i="4"/>
  <c r="BH48" i="4"/>
  <c r="BH49" i="4"/>
  <c r="BH46" i="4"/>
  <c r="BJ21" i="9"/>
  <c r="BJ17" i="9"/>
  <c r="BH35" i="4"/>
  <c r="BJ10" i="9"/>
  <c r="CP12" i="4"/>
  <c r="CP13" i="4"/>
  <c r="CP14" i="4"/>
  <c r="CP15" i="4"/>
  <c r="CP16" i="4"/>
  <c r="CW12" i="4"/>
  <c r="CW17" i="4" s="1"/>
  <c r="CW13" i="4"/>
  <c r="CW14" i="4"/>
  <c r="CW15" i="4"/>
  <c r="CW16" i="4"/>
  <c r="BB35" i="4"/>
  <c r="BC35" i="4"/>
  <c r="BD35" i="4"/>
  <c r="BE35" i="4"/>
  <c r="BF35" i="4"/>
  <c r="BB36" i="4"/>
  <c r="BC36" i="4"/>
  <c r="BD36" i="4"/>
  <c r="BE36" i="4"/>
  <c r="BF36" i="4"/>
  <c r="BB37" i="4"/>
  <c r="BC37" i="4"/>
  <c r="BD37" i="4"/>
  <c r="BE37" i="4"/>
  <c r="BF37" i="4"/>
  <c r="BB38" i="4"/>
  <c r="BC38" i="4"/>
  <c r="BD38" i="4"/>
  <c r="BE38" i="4"/>
  <c r="BF38" i="4"/>
  <c r="BB39" i="4"/>
  <c r="BC39" i="4"/>
  <c r="BD39" i="4"/>
  <c r="BE39" i="4"/>
  <c r="BF39" i="4"/>
  <c r="BA36" i="4"/>
  <c r="BA37" i="4"/>
  <c r="BA38" i="4"/>
  <c r="BA39" i="4"/>
  <c r="AZ39" i="4" s="1"/>
  <c r="CW20" i="4"/>
  <c r="CW22" i="4" s="1"/>
  <c r="CW21" i="4"/>
  <c r="BB42" i="4"/>
  <c r="BC42" i="4"/>
  <c r="BD42" i="4"/>
  <c r="BE42" i="4"/>
  <c r="BF42" i="4"/>
  <c r="BB43" i="4"/>
  <c r="BC43" i="4"/>
  <c r="BD43" i="4"/>
  <c r="BE43" i="4"/>
  <c r="BF43" i="4"/>
  <c r="BA43" i="4"/>
  <c r="CW24" i="4"/>
  <c r="CW25" i="4"/>
  <c r="CW28" i="4" s="1"/>
  <c r="CW26" i="4"/>
  <c r="CW27" i="4"/>
  <c r="BB46" i="4"/>
  <c r="BC46" i="4"/>
  <c r="BD46" i="4"/>
  <c r="BE46" i="4"/>
  <c r="BF46" i="4"/>
  <c r="BF50" i="4" s="1"/>
  <c r="BB47" i="4"/>
  <c r="BC47" i="4"/>
  <c r="BD47" i="4"/>
  <c r="BE47" i="4"/>
  <c r="BE50" i="4" s="1"/>
  <c r="BF47" i="4"/>
  <c r="BB48" i="4"/>
  <c r="BC48" i="4"/>
  <c r="BD48" i="4"/>
  <c r="BE48" i="4"/>
  <c r="BF48" i="4"/>
  <c r="BB49" i="4"/>
  <c r="BC49" i="4"/>
  <c r="AZ49" i="4" s="1"/>
  <c r="BD49" i="4"/>
  <c r="BE49" i="4"/>
  <c r="BF49" i="4"/>
  <c r="BA47" i="4"/>
  <c r="BA50" i="4" s="1"/>
  <c r="BA48" i="4"/>
  <c r="BA49" i="4"/>
  <c r="BA46" i="4"/>
  <c r="BC21" i="9"/>
  <c r="BC17" i="9"/>
  <c r="BC18" i="9"/>
  <c r="BC19" i="9" s="1"/>
  <c r="BA42" i="4"/>
  <c r="BA35" i="4"/>
  <c r="BC10" i="9"/>
  <c r="CB12" i="4"/>
  <c r="CB13" i="4"/>
  <c r="CB14" i="4"/>
  <c r="CB15" i="4"/>
  <c r="CB16" i="4"/>
  <c r="CI12" i="4"/>
  <c r="CI13" i="4"/>
  <c r="CI14" i="4"/>
  <c r="CI15" i="4"/>
  <c r="CI16" i="4"/>
  <c r="AU35" i="4"/>
  <c r="AV35" i="4"/>
  <c r="AW35" i="4"/>
  <c r="AX35" i="4"/>
  <c r="AY35" i="4"/>
  <c r="AU36" i="4"/>
  <c r="AV36" i="4"/>
  <c r="AW36" i="4"/>
  <c r="AX36" i="4"/>
  <c r="AS36" i="4" s="1"/>
  <c r="AY36" i="4"/>
  <c r="AU37" i="4"/>
  <c r="AV37" i="4"/>
  <c r="AW37" i="4"/>
  <c r="AX37" i="4"/>
  <c r="AY37" i="4"/>
  <c r="AU38" i="4"/>
  <c r="AV38" i="4"/>
  <c r="AV40" i="4" s="1"/>
  <c r="AW38" i="4"/>
  <c r="AX38" i="4"/>
  <c r="AY38" i="4"/>
  <c r="AU39" i="4"/>
  <c r="AV39" i="4"/>
  <c r="AW39" i="4"/>
  <c r="AX39" i="4"/>
  <c r="AY39" i="4"/>
  <c r="AT36" i="4"/>
  <c r="AT37" i="4"/>
  <c r="AT38" i="4"/>
  <c r="AT39" i="4"/>
  <c r="AS39" i="4" s="1"/>
  <c r="CI20" i="4"/>
  <c r="CI21" i="4"/>
  <c r="CI22" i="4" s="1"/>
  <c r="AU42" i="4"/>
  <c r="AV42" i="4"/>
  <c r="AW42" i="4"/>
  <c r="AX42" i="4"/>
  <c r="AY42" i="4"/>
  <c r="AU43" i="4"/>
  <c r="AV43" i="4"/>
  <c r="AW43" i="4"/>
  <c r="AX43" i="4"/>
  <c r="AY43" i="4"/>
  <c r="AT43" i="4"/>
  <c r="CI24" i="4"/>
  <c r="CI25" i="4"/>
  <c r="CI28" i="4" s="1"/>
  <c r="CI26" i="4"/>
  <c r="CI27" i="4"/>
  <c r="AU46" i="4"/>
  <c r="AV46" i="4"/>
  <c r="AW46" i="4"/>
  <c r="AX46" i="4"/>
  <c r="AY46" i="4"/>
  <c r="AY50" i="4" s="1"/>
  <c r="AU47" i="4"/>
  <c r="AV47" i="4"/>
  <c r="AW47" i="4"/>
  <c r="AX47" i="4"/>
  <c r="AX50" i="4" s="1"/>
  <c r="AY47" i="4"/>
  <c r="AU48" i="4"/>
  <c r="AV48" i="4"/>
  <c r="AW48" i="4"/>
  <c r="AX48" i="4"/>
  <c r="AY48" i="4"/>
  <c r="AU49" i="4"/>
  <c r="AV49" i="4"/>
  <c r="AW49" i="4"/>
  <c r="AX49" i="4"/>
  <c r="AY49" i="4"/>
  <c r="AT47" i="4"/>
  <c r="AT48" i="4"/>
  <c r="AT49" i="4"/>
  <c r="AT46" i="4"/>
  <c r="AV21" i="9"/>
  <c r="AT42" i="4"/>
  <c r="AV17" i="9"/>
  <c r="AT35" i="4"/>
  <c r="AV10" i="9"/>
  <c r="BN12" i="4"/>
  <c r="BN13" i="4"/>
  <c r="BN14" i="4"/>
  <c r="BN15" i="4"/>
  <c r="BN17" i="4" s="1"/>
  <c r="BN18" i="4" s="1"/>
  <c r="BN16" i="4"/>
  <c r="BU12" i="4"/>
  <c r="BU13" i="4"/>
  <c r="BU14" i="4"/>
  <c r="BU15" i="4"/>
  <c r="BU16" i="4"/>
  <c r="BU17" i="4"/>
  <c r="AM36" i="4"/>
  <c r="AN36" i="4"/>
  <c r="AO36" i="4"/>
  <c r="AP36" i="4"/>
  <c r="AQ36" i="4"/>
  <c r="AR36" i="4"/>
  <c r="AM37" i="4"/>
  <c r="AN37" i="4"/>
  <c r="AO37" i="4"/>
  <c r="AP37" i="4"/>
  <c r="AQ37" i="4"/>
  <c r="AR37" i="4"/>
  <c r="AM38" i="4"/>
  <c r="AN38" i="4"/>
  <c r="AO38" i="4"/>
  <c r="AP38" i="4"/>
  <c r="AL38" i="4" s="1"/>
  <c r="AQ38" i="4"/>
  <c r="AR38" i="4"/>
  <c r="AM39" i="4"/>
  <c r="AN39" i="4"/>
  <c r="AO39" i="4"/>
  <c r="AP39" i="4"/>
  <c r="AQ39" i="4"/>
  <c r="AR39" i="4"/>
  <c r="AN35" i="4"/>
  <c r="AO35" i="4"/>
  <c r="AP35" i="4"/>
  <c r="AQ35" i="4"/>
  <c r="AQ40" i="4" s="1"/>
  <c r="AR35" i="4"/>
  <c r="BU20" i="4"/>
  <c r="BU21" i="4"/>
  <c r="BU22" i="4"/>
  <c r="AM43" i="4"/>
  <c r="AN43" i="4"/>
  <c r="AO43" i="4"/>
  <c r="AP43" i="4"/>
  <c r="AP44" i="4" s="1"/>
  <c r="AQ43" i="4"/>
  <c r="AR43" i="4"/>
  <c r="AN42" i="4"/>
  <c r="AO42" i="4"/>
  <c r="AL42" i="4" s="1"/>
  <c r="AP42" i="4"/>
  <c r="AQ42" i="4"/>
  <c r="AR42" i="4"/>
  <c r="BU24" i="4"/>
  <c r="BU25" i="4"/>
  <c r="BU26" i="4"/>
  <c r="BU27" i="4"/>
  <c r="BU28" i="4"/>
  <c r="AM47" i="4"/>
  <c r="AN47" i="4"/>
  <c r="AO47" i="4"/>
  <c r="AP47" i="4"/>
  <c r="AQ47" i="4"/>
  <c r="AR47" i="4"/>
  <c r="AM48" i="4"/>
  <c r="AN48" i="4"/>
  <c r="AO48" i="4"/>
  <c r="AP48" i="4"/>
  <c r="AQ48" i="4"/>
  <c r="AR48" i="4"/>
  <c r="AR50" i="4" s="1"/>
  <c r="AM49" i="4"/>
  <c r="AN49" i="4"/>
  <c r="AO49" i="4"/>
  <c r="AP49" i="4"/>
  <c r="AL49" i="4" s="1"/>
  <c r="AQ49" i="4"/>
  <c r="AR49" i="4"/>
  <c r="AN46" i="4"/>
  <c r="AO46" i="4"/>
  <c r="AO50" i="4" s="1"/>
  <c r="AP46" i="4"/>
  <c r="AQ46" i="4"/>
  <c r="AR46" i="4"/>
  <c r="AM46" i="4"/>
  <c r="AL46" i="4" s="1"/>
  <c r="AO21" i="9"/>
  <c r="AM42" i="4"/>
  <c r="AO17" i="9"/>
  <c r="AM35" i="4"/>
  <c r="AL35" i="4" s="1"/>
  <c r="AO10" i="9"/>
  <c r="AG46" i="4"/>
  <c r="AH46" i="4"/>
  <c r="AI46" i="4"/>
  <c r="AJ46" i="4"/>
  <c r="AK46" i="4"/>
  <c r="AG47" i="4"/>
  <c r="AH47" i="4"/>
  <c r="AI47" i="4"/>
  <c r="AJ47" i="4"/>
  <c r="AK47" i="4"/>
  <c r="AG48" i="4"/>
  <c r="AH48" i="4"/>
  <c r="AI48" i="4"/>
  <c r="AJ48" i="4"/>
  <c r="AK48" i="4"/>
  <c r="AK50" i="4" s="1"/>
  <c r="AG49" i="4"/>
  <c r="AH49" i="4"/>
  <c r="AI49" i="4"/>
  <c r="AJ49" i="4"/>
  <c r="AJ50" i="4" s="1"/>
  <c r="AK49" i="4"/>
  <c r="AF47" i="4"/>
  <c r="AF48" i="4"/>
  <c r="AF49" i="4"/>
  <c r="AG42" i="4"/>
  <c r="AH42" i="4"/>
  <c r="AI42" i="4"/>
  <c r="AJ42" i="4"/>
  <c r="AJ44" i="4" s="1"/>
  <c r="AK42" i="4"/>
  <c r="AG43" i="4"/>
  <c r="AH43" i="4"/>
  <c r="AI43" i="4"/>
  <c r="AE43" i="4" s="1"/>
  <c r="AJ43" i="4"/>
  <c r="AK43" i="4"/>
  <c r="AF43" i="4"/>
  <c r="BG12" i="4"/>
  <c r="BG13" i="4"/>
  <c r="BG14" i="4"/>
  <c r="BG15" i="4"/>
  <c r="BG16" i="4"/>
  <c r="AG35" i="4"/>
  <c r="AH35" i="4"/>
  <c r="AI35" i="4"/>
  <c r="AJ35" i="4"/>
  <c r="AK35" i="4"/>
  <c r="AG36" i="4"/>
  <c r="AH36" i="4"/>
  <c r="AI36" i="4"/>
  <c r="AJ36" i="4"/>
  <c r="AK36" i="4"/>
  <c r="AG37" i="4"/>
  <c r="AG40" i="4" s="1"/>
  <c r="AH37" i="4"/>
  <c r="AI37" i="4"/>
  <c r="AJ37" i="4"/>
  <c r="AK37" i="4"/>
  <c r="AK40" i="4" s="1"/>
  <c r="AG38" i="4"/>
  <c r="AH38" i="4"/>
  <c r="AI38" i="4"/>
  <c r="AJ38" i="4"/>
  <c r="AK38" i="4"/>
  <c r="AG39" i="4"/>
  <c r="AH39" i="4"/>
  <c r="AI39" i="4"/>
  <c r="AE39" i="4" s="1"/>
  <c r="AJ39" i="4"/>
  <c r="AK39" i="4"/>
  <c r="AF36" i="4"/>
  <c r="AF37" i="4"/>
  <c r="AE37" i="4" s="1"/>
  <c r="AF38" i="4"/>
  <c r="AF39" i="4"/>
  <c r="AF46" i="4"/>
  <c r="AH21" i="9"/>
  <c r="AF42" i="4"/>
  <c r="AH17" i="9"/>
  <c r="AF35" i="4"/>
  <c r="AH10" i="9"/>
  <c r="AZ24" i="4"/>
  <c r="AZ25" i="4"/>
  <c r="AZ28" i="4" s="1"/>
  <c r="AZ26" i="4"/>
  <c r="AZ27" i="4"/>
  <c r="Y47" i="4"/>
  <c r="Z47" i="4"/>
  <c r="AA47" i="4"/>
  <c r="AB47" i="4"/>
  <c r="AC47" i="4"/>
  <c r="AD47" i="4"/>
  <c r="Y48" i="4"/>
  <c r="Z48" i="4"/>
  <c r="AA48" i="4"/>
  <c r="AB48" i="4"/>
  <c r="AC48" i="4"/>
  <c r="AC50" i="4" s="1"/>
  <c r="AD48" i="4"/>
  <c r="Y49" i="4"/>
  <c r="Z49" i="4"/>
  <c r="AA49" i="4"/>
  <c r="X49" i="4" s="1"/>
  <c r="AB49" i="4"/>
  <c r="AC49" i="4"/>
  <c r="AD49" i="4"/>
  <c r="Z46" i="4"/>
  <c r="AA46" i="4"/>
  <c r="AB46" i="4"/>
  <c r="AC46" i="4"/>
  <c r="AD46" i="4"/>
  <c r="AD50" i="4" s="1"/>
  <c r="Y43" i="4"/>
  <c r="Z43" i="4"/>
  <c r="AA43" i="4"/>
  <c r="AB43" i="4"/>
  <c r="AC43" i="4"/>
  <c r="AD43" i="4"/>
  <c r="Z42" i="4"/>
  <c r="AA42" i="4"/>
  <c r="AB42" i="4"/>
  <c r="AC42" i="4"/>
  <c r="AD42" i="4"/>
  <c r="AS12" i="4"/>
  <c r="AS13" i="4"/>
  <c r="AS14" i="4"/>
  <c r="AS15" i="4"/>
  <c r="AS16" i="4"/>
  <c r="AZ12" i="4"/>
  <c r="AZ13" i="4"/>
  <c r="AZ14" i="4"/>
  <c r="AZ15" i="4"/>
  <c r="AZ16" i="4"/>
  <c r="Y36" i="4"/>
  <c r="Y40" i="4" s="1"/>
  <c r="Z36" i="4"/>
  <c r="AA36" i="4"/>
  <c r="AB36" i="4"/>
  <c r="AC36" i="4"/>
  <c r="AC40" i="4" s="1"/>
  <c r="AD36" i="4"/>
  <c r="Y37" i="4"/>
  <c r="Z37" i="4"/>
  <c r="AA37" i="4"/>
  <c r="X37" i="4" s="1"/>
  <c r="AB37" i="4"/>
  <c r="AC37" i="4"/>
  <c r="AD37" i="4"/>
  <c r="Y38" i="4"/>
  <c r="Z38" i="4"/>
  <c r="AA38" i="4"/>
  <c r="AB38" i="4"/>
  <c r="AC38" i="4"/>
  <c r="AD38" i="4"/>
  <c r="Y39" i="4"/>
  <c r="Z39" i="4"/>
  <c r="AA39" i="4"/>
  <c r="X39" i="4" s="1"/>
  <c r="AB39" i="4"/>
  <c r="AC39" i="4"/>
  <c r="AD39" i="4"/>
  <c r="Z35" i="4"/>
  <c r="AA35" i="4"/>
  <c r="AB35" i="4"/>
  <c r="AC35" i="4"/>
  <c r="AD35" i="4"/>
  <c r="AD40" i="4" s="1"/>
  <c r="Y46" i="4"/>
  <c r="AA21" i="9"/>
  <c r="Y42" i="4"/>
  <c r="AA17" i="9"/>
  <c r="Y35" i="4"/>
  <c r="AA10" i="9"/>
  <c r="AE12" i="4"/>
  <c r="AE13" i="4"/>
  <c r="AE14" i="4"/>
  <c r="AE15" i="4"/>
  <c r="AE16" i="4"/>
  <c r="AE17" i="4"/>
  <c r="AL12" i="4"/>
  <c r="AL13" i="4"/>
  <c r="AL14" i="4"/>
  <c r="AL15" i="4"/>
  <c r="AL17" i="4" s="1"/>
  <c r="AL16" i="4"/>
  <c r="S35" i="4"/>
  <c r="T35" i="4"/>
  <c r="Q35" i="4" s="1"/>
  <c r="U35" i="4"/>
  <c r="V35" i="4"/>
  <c r="W35" i="4"/>
  <c r="S36" i="4"/>
  <c r="S40" i="4" s="1"/>
  <c r="T36" i="4"/>
  <c r="U36" i="4"/>
  <c r="V36" i="4"/>
  <c r="W36" i="4"/>
  <c r="W40" i="4" s="1"/>
  <c r="S37" i="4"/>
  <c r="T37" i="4"/>
  <c r="U37" i="4"/>
  <c r="V37" i="4"/>
  <c r="Q37" i="4" s="1"/>
  <c r="W37" i="4"/>
  <c r="S38" i="4"/>
  <c r="T38" i="4"/>
  <c r="U38" i="4"/>
  <c r="U40" i="4" s="1"/>
  <c r="V38" i="4"/>
  <c r="W38" i="4"/>
  <c r="S39" i="4"/>
  <c r="T39" i="4"/>
  <c r="Q39" i="4" s="1"/>
  <c r="U39" i="4"/>
  <c r="V39" i="4"/>
  <c r="W39" i="4"/>
  <c r="AL20" i="4"/>
  <c r="AL22" i="4" s="1"/>
  <c r="AL21" i="4"/>
  <c r="S42" i="4"/>
  <c r="T42" i="4"/>
  <c r="T44" i="4" s="1"/>
  <c r="U42" i="4"/>
  <c r="V42" i="4"/>
  <c r="W42" i="4"/>
  <c r="S43" i="4"/>
  <c r="T43" i="4"/>
  <c r="U43" i="4"/>
  <c r="V43" i="4"/>
  <c r="W43" i="4"/>
  <c r="AL24" i="4"/>
  <c r="AL25" i="4"/>
  <c r="AL28" i="4" s="1"/>
  <c r="AL26" i="4"/>
  <c r="AL27" i="4"/>
  <c r="S46" i="4"/>
  <c r="T46" i="4"/>
  <c r="U46" i="4"/>
  <c r="V46" i="4"/>
  <c r="W46" i="4"/>
  <c r="S47" i="4"/>
  <c r="T47" i="4"/>
  <c r="U47" i="4"/>
  <c r="V47" i="4"/>
  <c r="W47" i="4"/>
  <c r="S48" i="4"/>
  <c r="T48" i="4"/>
  <c r="U48" i="4"/>
  <c r="V48" i="4"/>
  <c r="W48" i="4"/>
  <c r="W50" i="4" s="1"/>
  <c r="S49" i="4"/>
  <c r="T49" i="4"/>
  <c r="U49" i="4"/>
  <c r="V49" i="4"/>
  <c r="V50" i="4" s="1"/>
  <c r="W49" i="4"/>
  <c r="R47" i="4"/>
  <c r="R48" i="4"/>
  <c r="R49" i="4"/>
  <c r="R43" i="4"/>
  <c r="R36" i="4"/>
  <c r="R37" i="4"/>
  <c r="R38" i="4"/>
  <c r="R39" i="4"/>
  <c r="R46" i="4"/>
  <c r="T21" i="9"/>
  <c r="R42" i="4"/>
  <c r="T17" i="9"/>
  <c r="R35" i="4"/>
  <c r="T10" i="9"/>
  <c r="X24" i="4"/>
  <c r="X25" i="4"/>
  <c r="X26" i="4"/>
  <c r="X27" i="4"/>
  <c r="X28" i="4"/>
  <c r="K47" i="4"/>
  <c r="L47" i="4"/>
  <c r="M47" i="4"/>
  <c r="N47" i="4"/>
  <c r="O47" i="4"/>
  <c r="P47" i="4"/>
  <c r="K48" i="4"/>
  <c r="L48" i="4"/>
  <c r="M48" i="4"/>
  <c r="N48" i="4"/>
  <c r="O48" i="4"/>
  <c r="P48" i="4"/>
  <c r="P50" i="4" s="1"/>
  <c r="K49" i="4"/>
  <c r="L49" i="4"/>
  <c r="M49" i="4"/>
  <c r="N49" i="4"/>
  <c r="J49" i="4" s="1"/>
  <c r="O49" i="4"/>
  <c r="P49" i="4"/>
  <c r="L46" i="4"/>
  <c r="M46" i="4"/>
  <c r="N46" i="4"/>
  <c r="O46" i="4"/>
  <c r="P46" i="4"/>
  <c r="X20" i="4"/>
  <c r="X22" i="4" s="1"/>
  <c r="X21" i="4"/>
  <c r="K43" i="4"/>
  <c r="L43" i="4"/>
  <c r="L44" i="4" s="1"/>
  <c r="M43" i="4"/>
  <c r="N43" i="4"/>
  <c r="O43" i="4"/>
  <c r="P43" i="4"/>
  <c r="P44" i="4" s="1"/>
  <c r="L42" i="4"/>
  <c r="M42" i="4"/>
  <c r="N42" i="4"/>
  <c r="O42" i="4"/>
  <c r="P42" i="4"/>
  <c r="Q12" i="4"/>
  <c r="Q13" i="4"/>
  <c r="Q14" i="4"/>
  <c r="Q15" i="4"/>
  <c r="Q16" i="4"/>
  <c r="X12" i="4"/>
  <c r="X13" i="4"/>
  <c r="X14" i="4"/>
  <c r="X15" i="4"/>
  <c r="X16" i="4"/>
  <c r="K36" i="4"/>
  <c r="L36" i="4"/>
  <c r="M36" i="4"/>
  <c r="N36" i="4"/>
  <c r="O36" i="4"/>
  <c r="P36" i="4"/>
  <c r="K37" i="4"/>
  <c r="L37" i="4"/>
  <c r="M37" i="4"/>
  <c r="N37" i="4"/>
  <c r="O37" i="4"/>
  <c r="P37" i="4"/>
  <c r="K38" i="4"/>
  <c r="L38" i="4"/>
  <c r="M38" i="4"/>
  <c r="N38" i="4"/>
  <c r="O38" i="4"/>
  <c r="P38" i="4"/>
  <c r="K39" i="4"/>
  <c r="L39" i="4"/>
  <c r="M39" i="4"/>
  <c r="N39" i="4"/>
  <c r="O39" i="4"/>
  <c r="P39" i="4"/>
  <c r="L35" i="4"/>
  <c r="M35" i="4"/>
  <c r="N35" i="4"/>
  <c r="N40" i="4" s="1"/>
  <c r="O35" i="4"/>
  <c r="P35" i="4"/>
  <c r="K46" i="4"/>
  <c r="M21" i="9"/>
  <c r="K42" i="4"/>
  <c r="M17" i="9"/>
  <c r="K35" i="4"/>
  <c r="M10" i="9"/>
  <c r="J24" i="4"/>
  <c r="J25" i="4"/>
  <c r="J28" i="4" s="1"/>
  <c r="J26" i="4"/>
  <c r="J27" i="4"/>
  <c r="I49" i="4"/>
  <c r="H49" i="4"/>
  <c r="G49" i="4"/>
  <c r="C49" i="4" s="1"/>
  <c r="F49" i="4"/>
  <c r="E49" i="4"/>
  <c r="D49" i="4"/>
  <c r="I48" i="4"/>
  <c r="H48" i="4"/>
  <c r="G48" i="4"/>
  <c r="F48" i="4"/>
  <c r="E48" i="4"/>
  <c r="C48" i="4" s="1"/>
  <c r="D48" i="4"/>
  <c r="I47" i="4"/>
  <c r="H47" i="4"/>
  <c r="G47" i="4"/>
  <c r="F47" i="4"/>
  <c r="E47" i="4"/>
  <c r="D47" i="4"/>
  <c r="I46" i="4"/>
  <c r="H46" i="4"/>
  <c r="G46" i="4"/>
  <c r="F46" i="4"/>
  <c r="E46" i="4"/>
  <c r="C46" i="4" s="1"/>
  <c r="D46" i="4"/>
  <c r="F21" i="9"/>
  <c r="J20" i="4"/>
  <c r="J21" i="4"/>
  <c r="I43" i="4"/>
  <c r="H43" i="4"/>
  <c r="G43" i="4"/>
  <c r="C43" i="4" s="1"/>
  <c r="F43" i="4"/>
  <c r="E43" i="4"/>
  <c r="D43" i="4"/>
  <c r="I42" i="4"/>
  <c r="I44" i="4" s="1"/>
  <c r="H42" i="4"/>
  <c r="G42" i="4"/>
  <c r="F42" i="4"/>
  <c r="E42" i="4"/>
  <c r="E44" i="4" s="1"/>
  <c r="D42" i="4"/>
  <c r="F17" i="9"/>
  <c r="C12" i="4"/>
  <c r="C13" i="4"/>
  <c r="C14" i="4"/>
  <c r="C15" i="4"/>
  <c r="C16" i="4"/>
  <c r="C17" i="4"/>
  <c r="J12" i="4"/>
  <c r="J13" i="4"/>
  <c r="J14" i="4"/>
  <c r="J15" i="4"/>
  <c r="J17" i="4" s="1"/>
  <c r="J16" i="4"/>
  <c r="I39" i="4"/>
  <c r="H39" i="4"/>
  <c r="G39" i="4"/>
  <c r="F39" i="4"/>
  <c r="E39" i="4"/>
  <c r="D39" i="4"/>
  <c r="I38" i="4"/>
  <c r="H38" i="4"/>
  <c r="G38" i="4"/>
  <c r="F38" i="4"/>
  <c r="E38" i="4"/>
  <c r="D38" i="4"/>
  <c r="I37" i="4"/>
  <c r="H37" i="4"/>
  <c r="G37" i="4"/>
  <c r="F37" i="4"/>
  <c r="E37" i="4"/>
  <c r="D37" i="4"/>
  <c r="I36" i="4"/>
  <c r="H36" i="4"/>
  <c r="G36" i="4"/>
  <c r="F36" i="4"/>
  <c r="E36" i="4"/>
  <c r="D36" i="4"/>
  <c r="I35" i="4"/>
  <c r="H35" i="4"/>
  <c r="G35" i="4"/>
  <c r="F35" i="4"/>
  <c r="E35" i="4"/>
  <c r="D35" i="4"/>
  <c r="F10" i="9"/>
  <c r="BK50" i="4"/>
  <c r="BG46" i="4"/>
  <c r="BC50" i="4"/>
  <c r="AZ47" i="4"/>
  <c r="AQ50" i="4"/>
  <c r="AI50" i="4"/>
  <c r="AE46" i="4"/>
  <c r="AB50" i="4"/>
  <c r="AA50" i="4"/>
  <c r="X47" i="4"/>
  <c r="O50" i="4"/>
  <c r="K50" i="4"/>
  <c r="BF44" i="4"/>
  <c r="BD44" i="4"/>
  <c r="BC44" i="4"/>
  <c r="BB44" i="4"/>
  <c r="AY44" i="4"/>
  <c r="AW44" i="4"/>
  <c r="AV44" i="4"/>
  <c r="AU44" i="4"/>
  <c r="AT44" i="4"/>
  <c r="AR44" i="4"/>
  <c r="AQ44" i="4"/>
  <c r="AO44" i="4"/>
  <c r="AN44" i="4"/>
  <c r="AM44" i="4"/>
  <c r="AL43" i="4"/>
  <c r="AK44" i="4"/>
  <c r="AH44" i="4"/>
  <c r="AG44" i="4"/>
  <c r="AF44" i="4"/>
  <c r="AD44" i="4"/>
  <c r="AC44" i="4"/>
  <c r="Z44" i="4"/>
  <c r="Y44" i="4"/>
  <c r="W44" i="4"/>
  <c r="V44" i="4"/>
  <c r="U44" i="4"/>
  <c r="S44" i="4"/>
  <c r="N44" i="4"/>
  <c r="M44" i="4"/>
  <c r="K44" i="4"/>
  <c r="H44" i="4"/>
  <c r="G44" i="4"/>
  <c r="F44" i="4"/>
  <c r="D44" i="4"/>
  <c r="C42" i="4"/>
  <c r="C44" i="4" s="1"/>
  <c r="BL40" i="4"/>
  <c r="BA40" i="4"/>
  <c r="AX40" i="4"/>
  <c r="AT40" i="4"/>
  <c r="AS38" i="4"/>
  <c r="AO40" i="4"/>
  <c r="AM40" i="4"/>
  <c r="AJ40" i="4"/>
  <c r="AH40" i="4"/>
  <c r="AF40" i="4"/>
  <c r="AE36" i="4"/>
  <c r="AE38" i="4"/>
  <c r="AB40" i="4"/>
  <c r="AA40" i="4"/>
  <c r="X38" i="4"/>
  <c r="V40" i="4"/>
  <c r="T40" i="4"/>
  <c r="Q36" i="4"/>
  <c r="P40" i="4"/>
  <c r="O40" i="4"/>
  <c r="M40" i="4"/>
  <c r="L40" i="4"/>
  <c r="K40" i="4"/>
  <c r="J35" i="4"/>
  <c r="J36" i="4"/>
  <c r="J37" i="4"/>
  <c r="J38" i="4"/>
  <c r="J39" i="4"/>
  <c r="C39" i="4"/>
  <c r="C37" i="4"/>
  <c r="C35" i="4"/>
  <c r="C24" i="3"/>
  <c r="C25" i="3"/>
  <c r="C28" i="3" s="1"/>
  <c r="C26" i="3"/>
  <c r="C27" i="3"/>
  <c r="P50" i="3"/>
  <c r="O50" i="3"/>
  <c r="N50" i="3"/>
  <c r="M50" i="3"/>
  <c r="L50" i="3"/>
  <c r="K50" i="3"/>
  <c r="J50" i="3" s="1"/>
  <c r="P49" i="3"/>
  <c r="O49" i="3"/>
  <c r="N49" i="3"/>
  <c r="M49" i="3"/>
  <c r="L49" i="3"/>
  <c r="K49" i="3"/>
  <c r="P48" i="3"/>
  <c r="O48" i="3"/>
  <c r="N48" i="3"/>
  <c r="J48" i="3" s="1"/>
  <c r="M48" i="3"/>
  <c r="L48" i="3"/>
  <c r="K48" i="3"/>
  <c r="P47" i="3"/>
  <c r="O47" i="3"/>
  <c r="N47" i="3"/>
  <c r="M47" i="3"/>
  <c r="L47" i="3"/>
  <c r="K47" i="3"/>
  <c r="W50" i="3"/>
  <c r="V50" i="3"/>
  <c r="U50" i="3"/>
  <c r="T50" i="3"/>
  <c r="S50" i="3"/>
  <c r="R50" i="3"/>
  <c r="W49" i="3"/>
  <c r="V49" i="3"/>
  <c r="U49" i="3"/>
  <c r="T49" i="3"/>
  <c r="S49" i="3"/>
  <c r="Q49" i="3" s="1"/>
  <c r="R49" i="3"/>
  <c r="W48" i="3"/>
  <c r="V48" i="3"/>
  <c r="V51" i="3" s="1"/>
  <c r="U48" i="3"/>
  <c r="U51" i="3" s="1"/>
  <c r="T48" i="3"/>
  <c r="S48" i="3"/>
  <c r="R48" i="3"/>
  <c r="R51" i="3" s="1"/>
  <c r="W47" i="3"/>
  <c r="W51" i="3" s="1"/>
  <c r="V47" i="3"/>
  <c r="U47" i="3"/>
  <c r="T47" i="3"/>
  <c r="T51" i="3" s="1"/>
  <c r="S47" i="3"/>
  <c r="S51" i="3" s="1"/>
  <c r="R47" i="3"/>
  <c r="AD50" i="3"/>
  <c r="AC50" i="3"/>
  <c r="AB50" i="3"/>
  <c r="X50" i="3" s="1"/>
  <c r="AA50" i="3"/>
  <c r="Z50" i="3"/>
  <c r="Y50" i="3"/>
  <c r="AD49" i="3"/>
  <c r="AC49" i="3"/>
  <c r="AB49" i="3"/>
  <c r="AA49" i="3"/>
  <c r="Z49" i="3"/>
  <c r="X49" i="3" s="1"/>
  <c r="Y49" i="3"/>
  <c r="AD48" i="3"/>
  <c r="AC48" i="3"/>
  <c r="AB48" i="3"/>
  <c r="AB51" i="3" s="1"/>
  <c r="AA48" i="3"/>
  <c r="Z48" i="3"/>
  <c r="Y48" i="3"/>
  <c r="AD47" i="3"/>
  <c r="AD51" i="3" s="1"/>
  <c r="AC47" i="3"/>
  <c r="AB47" i="3"/>
  <c r="AA47" i="3"/>
  <c r="Z47" i="3"/>
  <c r="Z51" i="3" s="1"/>
  <c r="Y47" i="3"/>
  <c r="AK50" i="3"/>
  <c r="AJ50" i="3"/>
  <c r="AI50" i="3"/>
  <c r="AE50" i="3" s="1"/>
  <c r="AH50" i="3"/>
  <c r="AG50" i="3"/>
  <c r="AF50" i="3"/>
  <c r="AK49" i="3"/>
  <c r="AJ49" i="3"/>
  <c r="AI49" i="3"/>
  <c r="AH49" i="3"/>
  <c r="AG49" i="3"/>
  <c r="AF49" i="3"/>
  <c r="AK48" i="3"/>
  <c r="AJ48" i="3"/>
  <c r="AI48" i="3"/>
  <c r="AH48" i="3"/>
  <c r="AG48" i="3"/>
  <c r="AF48" i="3"/>
  <c r="AK47" i="3"/>
  <c r="AJ47" i="3"/>
  <c r="AI47" i="3"/>
  <c r="AH47" i="3"/>
  <c r="AG47" i="3"/>
  <c r="AF47" i="3"/>
  <c r="I50" i="3"/>
  <c r="H50" i="3"/>
  <c r="G50" i="3"/>
  <c r="C50" i="3" s="1"/>
  <c r="F50" i="3"/>
  <c r="E50" i="3"/>
  <c r="D50" i="3"/>
  <c r="I49" i="3"/>
  <c r="H49" i="3"/>
  <c r="G49" i="3"/>
  <c r="F49" i="3"/>
  <c r="E49" i="3"/>
  <c r="D49" i="3"/>
  <c r="I48" i="3"/>
  <c r="H48" i="3"/>
  <c r="G48" i="3"/>
  <c r="C48" i="3" s="1"/>
  <c r="C51" i="3" s="1"/>
  <c r="F48" i="3"/>
  <c r="E48" i="3"/>
  <c r="D48" i="3"/>
  <c r="I47" i="3"/>
  <c r="H47" i="3"/>
  <c r="G47" i="3"/>
  <c r="F47" i="3"/>
  <c r="E47" i="3"/>
  <c r="D47" i="3"/>
  <c r="F22" i="8"/>
  <c r="C20" i="3"/>
  <c r="C22" i="3" s="1"/>
  <c r="C21" i="3"/>
  <c r="AK44" i="3"/>
  <c r="AJ44" i="3"/>
  <c r="AI44" i="3"/>
  <c r="AH44" i="3"/>
  <c r="AG44" i="3"/>
  <c r="AF44" i="3"/>
  <c r="AE44" i="3" s="1"/>
  <c r="AK43" i="3"/>
  <c r="AJ43" i="3"/>
  <c r="AI43" i="3"/>
  <c r="AH43" i="3"/>
  <c r="AG43" i="3"/>
  <c r="AF43" i="3"/>
  <c r="W44" i="3"/>
  <c r="V44" i="3"/>
  <c r="U44" i="3"/>
  <c r="T44" i="3"/>
  <c r="S44" i="3"/>
  <c r="R44" i="3"/>
  <c r="W43" i="3"/>
  <c r="V43" i="3"/>
  <c r="V45" i="3" s="1"/>
  <c r="U43" i="3"/>
  <c r="T43" i="3"/>
  <c r="S43" i="3"/>
  <c r="R43" i="3"/>
  <c r="R45" i="3" s="1"/>
  <c r="AD44" i="3"/>
  <c r="AC44" i="3"/>
  <c r="AB44" i="3"/>
  <c r="AA44" i="3"/>
  <c r="Z44" i="3"/>
  <c r="Y44" i="3"/>
  <c r="AD43" i="3"/>
  <c r="AC43" i="3"/>
  <c r="AC45" i="3" s="1"/>
  <c r="AB43" i="3"/>
  <c r="AA43" i="3"/>
  <c r="Z43" i="3"/>
  <c r="Z45" i="3" s="1"/>
  <c r="Y43" i="3"/>
  <c r="Y45" i="3" s="1"/>
  <c r="P44" i="3"/>
  <c r="O44" i="3"/>
  <c r="N44" i="3"/>
  <c r="M44" i="3"/>
  <c r="L44" i="3"/>
  <c r="K44" i="3"/>
  <c r="P43" i="3"/>
  <c r="O43" i="3"/>
  <c r="N43" i="3"/>
  <c r="M43" i="3"/>
  <c r="L43" i="3"/>
  <c r="K43" i="3"/>
  <c r="I44" i="3"/>
  <c r="H44" i="3"/>
  <c r="G44" i="3"/>
  <c r="F44" i="3"/>
  <c r="E44" i="3"/>
  <c r="D44" i="3"/>
  <c r="C44" i="3" s="1"/>
  <c r="I43" i="3"/>
  <c r="H43" i="3"/>
  <c r="G43" i="3"/>
  <c r="F43" i="3"/>
  <c r="E43" i="3"/>
  <c r="D43" i="3"/>
  <c r="F18" i="8"/>
  <c r="C12" i="3"/>
  <c r="C13" i="3"/>
  <c r="C14" i="3"/>
  <c r="C15" i="3"/>
  <c r="C17" i="3" s="1"/>
  <c r="C16" i="3"/>
  <c r="AK40" i="3"/>
  <c r="AJ40" i="3"/>
  <c r="AI40" i="3"/>
  <c r="AH40" i="3"/>
  <c r="AG40" i="3"/>
  <c r="AF40" i="3"/>
  <c r="AK39" i="3"/>
  <c r="AJ39" i="3"/>
  <c r="AI39" i="3"/>
  <c r="AH39" i="3"/>
  <c r="AG39" i="3"/>
  <c r="AF39" i="3"/>
  <c r="AK38" i="3"/>
  <c r="AJ38" i="3"/>
  <c r="AI38" i="3"/>
  <c r="AH38" i="3"/>
  <c r="AG38" i="3"/>
  <c r="AF38" i="3"/>
  <c r="AK37" i="3"/>
  <c r="AJ37" i="3"/>
  <c r="AI37" i="3"/>
  <c r="AH37" i="3"/>
  <c r="AG37" i="3"/>
  <c r="AE37" i="3" s="1"/>
  <c r="AF37" i="3"/>
  <c r="AK36" i="3"/>
  <c r="AJ36" i="3"/>
  <c r="AJ41" i="3" s="1"/>
  <c r="AI36" i="3"/>
  <c r="AH36" i="3"/>
  <c r="AG36" i="3"/>
  <c r="AF36" i="3"/>
  <c r="AF41" i="3" s="1"/>
  <c r="AD40" i="3"/>
  <c r="AC40" i="3"/>
  <c r="AB40" i="3"/>
  <c r="AA40" i="3"/>
  <c r="Z40" i="3"/>
  <c r="Y40" i="3"/>
  <c r="AD39" i="3"/>
  <c r="AC39" i="3"/>
  <c r="AB39" i="3"/>
  <c r="AA39" i="3"/>
  <c r="Z39" i="3"/>
  <c r="Y39" i="3"/>
  <c r="AD38" i="3"/>
  <c r="AC38" i="3"/>
  <c r="AB38" i="3"/>
  <c r="AA38" i="3"/>
  <c r="Z38" i="3"/>
  <c r="Y38" i="3"/>
  <c r="AD37" i="3"/>
  <c r="AC37" i="3"/>
  <c r="AC41" i="3" s="1"/>
  <c r="AB37" i="3"/>
  <c r="AA37" i="3"/>
  <c r="Z37" i="3"/>
  <c r="Y37" i="3"/>
  <c r="AD36" i="3"/>
  <c r="AC36" i="3"/>
  <c r="AB36" i="3"/>
  <c r="AA36" i="3"/>
  <c r="Z36" i="3"/>
  <c r="Y36" i="3"/>
  <c r="W40" i="3"/>
  <c r="V40" i="3"/>
  <c r="U40" i="3"/>
  <c r="T40" i="3"/>
  <c r="S40" i="3"/>
  <c r="R40" i="3"/>
  <c r="W39" i="3"/>
  <c r="V39" i="3"/>
  <c r="U39" i="3"/>
  <c r="T39" i="3"/>
  <c r="S39" i="3"/>
  <c r="R39" i="3"/>
  <c r="W38" i="3"/>
  <c r="V38" i="3"/>
  <c r="U38" i="3"/>
  <c r="T38" i="3"/>
  <c r="S38" i="3"/>
  <c r="R38" i="3"/>
  <c r="W37" i="3"/>
  <c r="V37" i="3"/>
  <c r="U37" i="3"/>
  <c r="T37" i="3"/>
  <c r="S37" i="3"/>
  <c r="R37" i="3"/>
  <c r="W36" i="3"/>
  <c r="V36" i="3"/>
  <c r="V41" i="3" s="1"/>
  <c r="U36" i="3"/>
  <c r="T36" i="3"/>
  <c r="S36" i="3"/>
  <c r="R36" i="3"/>
  <c r="P40" i="3"/>
  <c r="O40" i="3"/>
  <c r="N40" i="3"/>
  <c r="M40" i="3"/>
  <c r="L40" i="3"/>
  <c r="K40" i="3"/>
  <c r="P39" i="3"/>
  <c r="O39" i="3"/>
  <c r="N39" i="3"/>
  <c r="J39" i="3" s="1"/>
  <c r="M39" i="3"/>
  <c r="L39" i="3"/>
  <c r="K39" i="3"/>
  <c r="P38" i="3"/>
  <c r="O38" i="3"/>
  <c r="N38" i="3"/>
  <c r="M38" i="3"/>
  <c r="L38" i="3"/>
  <c r="K38" i="3"/>
  <c r="P37" i="3"/>
  <c r="O37" i="3"/>
  <c r="O41" i="3" s="1"/>
  <c r="N37" i="3"/>
  <c r="N41" i="3" s="1"/>
  <c r="M37" i="3"/>
  <c r="L37" i="3"/>
  <c r="K37" i="3"/>
  <c r="P36" i="3"/>
  <c r="O36" i="3"/>
  <c r="N36" i="3"/>
  <c r="M36" i="3"/>
  <c r="M41" i="3" s="1"/>
  <c r="L36" i="3"/>
  <c r="K36" i="3"/>
  <c r="D37" i="3"/>
  <c r="E37" i="3"/>
  <c r="F37" i="3"/>
  <c r="C37" i="3" s="1"/>
  <c r="G37" i="3"/>
  <c r="H37" i="3"/>
  <c r="I37" i="3"/>
  <c r="D38" i="3"/>
  <c r="E38" i="3"/>
  <c r="F38" i="3"/>
  <c r="G38" i="3"/>
  <c r="H38" i="3"/>
  <c r="I38" i="3"/>
  <c r="D39" i="3"/>
  <c r="E39" i="3"/>
  <c r="G39" i="3"/>
  <c r="H39" i="3"/>
  <c r="I39" i="3"/>
  <c r="D40" i="3"/>
  <c r="E40" i="3"/>
  <c r="C40" i="3" s="1"/>
  <c r="F40" i="3"/>
  <c r="G40" i="3"/>
  <c r="H40" i="3"/>
  <c r="I40" i="3"/>
  <c r="E36" i="3"/>
  <c r="F36" i="3"/>
  <c r="G36" i="3"/>
  <c r="H36" i="3"/>
  <c r="H41" i="3" s="1"/>
  <c r="I36" i="3"/>
  <c r="D36" i="3"/>
  <c r="F11" i="8"/>
  <c r="AE48" i="3"/>
  <c r="J44" i="3"/>
  <c r="X12" i="5"/>
  <c r="X13" i="5"/>
  <c r="X14" i="5"/>
  <c r="X17" i="5" s="1"/>
  <c r="X15" i="5"/>
  <c r="X16" i="5"/>
  <c r="P11" i="26"/>
  <c r="O11" i="26"/>
  <c r="N11" i="26"/>
  <c r="M11" i="26"/>
  <c r="L11" i="26"/>
  <c r="L15" i="26" s="1"/>
  <c r="AE24" i="5"/>
  <c r="AE25" i="5"/>
  <c r="AE26" i="5"/>
  <c r="AE28" i="5" s="1"/>
  <c r="AE27" i="5"/>
  <c r="R24" i="26"/>
  <c r="R23" i="26"/>
  <c r="R22" i="26"/>
  <c r="R21" i="26"/>
  <c r="AE20" i="5"/>
  <c r="AE21" i="5"/>
  <c r="AE22" i="5"/>
  <c r="R18" i="26"/>
  <c r="R17" i="26"/>
  <c r="X24" i="5"/>
  <c r="X25" i="5"/>
  <c r="X28" i="5" s="1"/>
  <c r="X26" i="5"/>
  <c r="X27" i="5"/>
  <c r="L24" i="26"/>
  <c r="L25" i="26" s="1"/>
  <c r="L23" i="26"/>
  <c r="L22" i="26"/>
  <c r="L21" i="26"/>
  <c r="X20" i="5"/>
  <c r="X22" i="5" s="1"/>
  <c r="X21" i="5"/>
  <c r="L18" i="26"/>
  <c r="L17" i="26"/>
  <c r="L14" i="26"/>
  <c r="L13" i="26"/>
  <c r="L12" i="26"/>
  <c r="J24" i="5"/>
  <c r="J25" i="5"/>
  <c r="J26" i="5"/>
  <c r="J27" i="5"/>
  <c r="J28" i="5"/>
  <c r="F24" i="26"/>
  <c r="F23" i="26"/>
  <c r="F22" i="26"/>
  <c r="F21" i="26"/>
  <c r="F25" i="26" s="1"/>
  <c r="J20" i="5"/>
  <c r="J21" i="5"/>
  <c r="J22" i="5"/>
  <c r="F18" i="26"/>
  <c r="F17" i="26"/>
  <c r="B3" i="26"/>
  <c r="B2" i="26"/>
  <c r="B1" i="26"/>
  <c r="BF10" i="25"/>
  <c r="BE10" i="25"/>
  <c r="BD10" i="25"/>
  <c r="BC10" i="25"/>
  <c r="BB10" i="25"/>
  <c r="AT10" i="25"/>
  <c r="AS10" i="25"/>
  <c r="AR10" i="25"/>
  <c r="AQ10" i="25"/>
  <c r="AP10" i="25"/>
  <c r="DD24" i="4"/>
  <c r="DD25" i="4"/>
  <c r="DD28" i="4" s="1"/>
  <c r="DD26" i="4"/>
  <c r="DD27" i="4"/>
  <c r="BB23" i="25"/>
  <c r="BB22" i="25"/>
  <c r="BB21" i="25"/>
  <c r="BB20" i="25"/>
  <c r="DD20" i="4"/>
  <c r="DD22" i="4" s="1"/>
  <c r="DD21" i="4"/>
  <c r="BB17" i="25"/>
  <c r="BB16" i="25"/>
  <c r="BB18" i="25" s="1"/>
  <c r="BB13" i="25"/>
  <c r="BB12" i="25"/>
  <c r="BB11" i="25"/>
  <c r="CP24" i="4"/>
  <c r="CP25" i="4"/>
  <c r="CP26" i="4"/>
  <c r="CP27" i="4"/>
  <c r="CP28" i="4"/>
  <c r="AV23" i="25"/>
  <c r="AV22" i="25"/>
  <c r="AV21" i="25"/>
  <c r="AV20" i="25"/>
  <c r="CP20" i="4"/>
  <c r="CP21" i="4"/>
  <c r="CP22" i="4"/>
  <c r="AV17" i="25"/>
  <c r="AV16" i="25"/>
  <c r="CB24" i="4"/>
  <c r="CB25" i="4"/>
  <c r="CB28" i="4" s="1"/>
  <c r="CB26" i="4"/>
  <c r="CB27" i="4"/>
  <c r="AP23" i="25"/>
  <c r="AP22" i="25"/>
  <c r="AP21" i="25"/>
  <c r="AP20" i="25"/>
  <c r="CB20" i="4"/>
  <c r="CB21" i="4"/>
  <c r="AP17" i="25"/>
  <c r="AP16" i="25"/>
  <c r="AP13" i="25"/>
  <c r="AP12" i="25"/>
  <c r="AP11" i="25"/>
  <c r="BN24" i="4"/>
  <c r="BN25" i="4"/>
  <c r="BN28" i="4" s="1"/>
  <c r="BN26" i="4"/>
  <c r="BN27" i="4"/>
  <c r="AJ23" i="25"/>
  <c r="AJ22" i="25"/>
  <c r="AJ21" i="25"/>
  <c r="AJ20" i="25"/>
  <c r="BN20" i="4"/>
  <c r="BN22" i="4" s="1"/>
  <c r="BN21" i="4"/>
  <c r="AJ17" i="25"/>
  <c r="AJ16" i="25"/>
  <c r="BG24" i="4"/>
  <c r="BG25" i="4"/>
  <c r="BG26" i="4"/>
  <c r="BG27" i="4"/>
  <c r="AD23" i="25"/>
  <c r="AD22" i="25"/>
  <c r="AD21" i="25"/>
  <c r="AD20" i="25"/>
  <c r="BG20" i="4"/>
  <c r="BG21" i="4"/>
  <c r="BG22" i="4"/>
  <c r="AD17" i="25"/>
  <c r="AD16" i="25"/>
  <c r="AS24" i="4"/>
  <c r="AS25" i="4"/>
  <c r="AS28" i="4" s="1"/>
  <c r="AS26" i="4"/>
  <c r="AS27" i="4"/>
  <c r="X23" i="25"/>
  <c r="X22" i="25"/>
  <c r="X21" i="25"/>
  <c r="X20" i="25"/>
  <c r="AS20" i="4"/>
  <c r="AS22" i="4" s="1"/>
  <c r="AS21" i="4"/>
  <c r="X17" i="25"/>
  <c r="X16" i="25"/>
  <c r="X18" i="25" s="1"/>
  <c r="AE24" i="4"/>
  <c r="AE25" i="4"/>
  <c r="AE28" i="4" s="1"/>
  <c r="AE26" i="4"/>
  <c r="AE27" i="4"/>
  <c r="R23" i="25"/>
  <c r="R22" i="25"/>
  <c r="R21" i="25"/>
  <c r="R24" i="25" s="1"/>
  <c r="R20" i="25"/>
  <c r="AE20" i="4"/>
  <c r="AE21" i="4"/>
  <c r="AE22" i="4"/>
  <c r="R17" i="25"/>
  <c r="R16" i="25"/>
  <c r="Q24" i="4"/>
  <c r="Q25" i="4"/>
  <c r="Q28" i="4" s="1"/>
  <c r="Q26" i="4"/>
  <c r="Q27" i="4"/>
  <c r="L23" i="25"/>
  <c r="L22" i="25"/>
  <c r="L21" i="25"/>
  <c r="L20" i="25"/>
  <c r="Q20" i="4"/>
  <c r="Q22" i="4" s="1"/>
  <c r="Q21" i="4"/>
  <c r="L17" i="25"/>
  <c r="L16" i="25"/>
  <c r="L18" i="25" s="1"/>
  <c r="F3" i="25"/>
  <c r="B3" i="25"/>
  <c r="B2" i="25"/>
  <c r="B1" i="25"/>
  <c r="X12" i="3"/>
  <c r="X13" i="3"/>
  <c r="X14" i="3"/>
  <c r="X15" i="3"/>
  <c r="X16" i="3"/>
  <c r="J12" i="3"/>
  <c r="J13" i="3"/>
  <c r="J14" i="3"/>
  <c r="J15" i="3"/>
  <c r="J16" i="3"/>
  <c r="P11" i="24"/>
  <c r="O11" i="24"/>
  <c r="N11" i="24"/>
  <c r="M11" i="24"/>
  <c r="L11" i="24"/>
  <c r="AE24" i="3"/>
  <c r="AE25" i="3"/>
  <c r="AE28" i="3" s="1"/>
  <c r="AE26" i="3"/>
  <c r="AE27" i="3"/>
  <c r="AD24" i="24"/>
  <c r="AD23" i="24"/>
  <c r="AD22" i="24"/>
  <c r="AD21" i="24"/>
  <c r="AE20" i="3"/>
  <c r="AE22" i="3" s="1"/>
  <c r="AE21" i="3"/>
  <c r="AD18" i="24"/>
  <c r="AD17" i="24"/>
  <c r="X24" i="3"/>
  <c r="X25" i="3"/>
  <c r="X26" i="3"/>
  <c r="X27" i="3"/>
  <c r="X20" i="3"/>
  <c r="X21" i="3"/>
  <c r="Q24" i="3"/>
  <c r="Q25" i="3"/>
  <c r="Q26" i="3"/>
  <c r="Q27" i="3"/>
  <c r="Q20" i="3"/>
  <c r="Q21" i="3"/>
  <c r="J24" i="3"/>
  <c r="J25" i="3"/>
  <c r="J26" i="3"/>
  <c r="J27" i="3"/>
  <c r="J28" i="3"/>
  <c r="L24" i="24"/>
  <c r="L23" i="24"/>
  <c r="L22" i="24"/>
  <c r="L21" i="24"/>
  <c r="J20" i="3"/>
  <c r="J21" i="3"/>
  <c r="J22" i="3"/>
  <c r="L18" i="24"/>
  <c r="L19" i="24" s="1"/>
  <c r="L17" i="24"/>
  <c r="L14" i="24"/>
  <c r="L12" i="24"/>
  <c r="F24" i="24"/>
  <c r="F23" i="24"/>
  <c r="F22" i="24"/>
  <c r="F21" i="24"/>
  <c r="J24" i="24"/>
  <c r="I24" i="24"/>
  <c r="H24" i="24"/>
  <c r="G24" i="24"/>
  <c r="J23" i="24"/>
  <c r="I23" i="24"/>
  <c r="H23" i="24"/>
  <c r="G23" i="24"/>
  <c r="J22" i="24"/>
  <c r="I22" i="24"/>
  <c r="H22" i="24"/>
  <c r="G22" i="24"/>
  <c r="E22" i="24" s="1"/>
  <c r="J21" i="24"/>
  <c r="I21" i="24"/>
  <c r="H21" i="24"/>
  <c r="G21" i="24"/>
  <c r="G25" i="24" s="1"/>
  <c r="B3" i="24"/>
  <c r="B2" i="24"/>
  <c r="B1" i="24"/>
  <c r="E24" i="24"/>
  <c r="I25" i="24"/>
  <c r="J25" i="24"/>
  <c r="H25" i="24"/>
  <c r="E23" i="24"/>
  <c r="A15" i="13"/>
  <c r="A16" i="13" s="1"/>
  <c r="A17" i="13" s="1"/>
  <c r="A18" i="13" s="1"/>
  <c r="C27" i="4"/>
  <c r="C28" i="4" s="1"/>
  <c r="C26" i="4"/>
  <c r="C25" i="4"/>
  <c r="C24" i="4"/>
  <c r="C21" i="4"/>
  <c r="C22" i="4" s="1"/>
  <c r="C20" i="4"/>
  <c r="DQ28" i="4"/>
  <c r="DP28" i="4"/>
  <c r="DO28" i="4"/>
  <c r="DN28" i="4"/>
  <c r="DM28" i="4"/>
  <c r="DL28" i="4"/>
  <c r="DJ28" i="4"/>
  <c r="DI28" i="4"/>
  <c r="DH28" i="4"/>
  <c r="DG28" i="4"/>
  <c r="DF28" i="4"/>
  <c r="DE28" i="4"/>
  <c r="DC28" i="4"/>
  <c r="DB28" i="4"/>
  <c r="DA28" i="4"/>
  <c r="CZ28" i="4"/>
  <c r="CY28" i="4"/>
  <c r="CX28" i="4"/>
  <c r="CV28" i="4"/>
  <c r="CU28" i="4"/>
  <c r="CT28" i="4"/>
  <c r="CS28" i="4"/>
  <c r="CR28" i="4"/>
  <c r="CQ28" i="4"/>
  <c r="CO28" i="4"/>
  <c r="CN28" i="4"/>
  <c r="CM28" i="4"/>
  <c r="CL28" i="4"/>
  <c r="CK28" i="4"/>
  <c r="CJ28" i="4"/>
  <c r="CH28" i="4"/>
  <c r="CG28" i="4"/>
  <c r="CF28" i="4"/>
  <c r="CE28" i="4"/>
  <c r="CD28" i="4"/>
  <c r="CC28" i="4"/>
  <c r="CA28" i="4"/>
  <c r="BY28" i="4"/>
  <c r="BX28" i="4"/>
  <c r="BW28" i="4"/>
  <c r="BV28" i="4"/>
  <c r="BT28" i="4"/>
  <c r="BS28" i="4"/>
  <c r="BR28" i="4"/>
  <c r="BQ28" i="4"/>
  <c r="BP28" i="4"/>
  <c r="BO28" i="4"/>
  <c r="BM28" i="4"/>
  <c r="BL28" i="4"/>
  <c r="BK28" i="4"/>
  <c r="BJ28" i="4"/>
  <c r="BI28" i="4"/>
  <c r="BH28" i="4"/>
  <c r="BF28" i="4"/>
  <c r="BE28" i="4"/>
  <c r="BD28" i="4"/>
  <c r="BC28" i="4"/>
  <c r="BB28" i="4"/>
  <c r="BA28" i="4"/>
  <c r="AY28" i="4"/>
  <c r="AX28" i="4"/>
  <c r="AW28" i="4"/>
  <c r="AV28" i="4"/>
  <c r="AU28" i="4"/>
  <c r="AT28" i="4"/>
  <c r="AR28" i="4"/>
  <c r="AQ28" i="4"/>
  <c r="AP28" i="4"/>
  <c r="AO28" i="4"/>
  <c r="AN28" i="4"/>
  <c r="AM28" i="4"/>
  <c r="AK28" i="4"/>
  <c r="AJ28" i="4"/>
  <c r="AI28" i="4"/>
  <c r="AH28" i="4"/>
  <c r="AG28" i="4"/>
  <c r="AF28" i="4"/>
  <c r="AD28" i="4"/>
  <c r="AC28" i="4"/>
  <c r="AB28" i="4"/>
  <c r="AA28" i="4"/>
  <c r="Z28" i="4"/>
  <c r="Y28" i="4"/>
  <c r="W28" i="4"/>
  <c r="V28" i="4"/>
  <c r="U28" i="4"/>
  <c r="T28" i="4"/>
  <c r="S28" i="4"/>
  <c r="R28" i="4"/>
  <c r="P28" i="4"/>
  <c r="O28" i="4"/>
  <c r="N28" i="4"/>
  <c r="M28" i="4"/>
  <c r="L28" i="4"/>
  <c r="K28" i="4"/>
  <c r="I28" i="4"/>
  <c r="H28" i="4"/>
  <c r="G28" i="4"/>
  <c r="F28" i="4"/>
  <c r="E28" i="4"/>
  <c r="D28" i="4"/>
  <c r="DQ22" i="4"/>
  <c r="DP22" i="4"/>
  <c r="DO22" i="4"/>
  <c r="DN22" i="4"/>
  <c r="DM22" i="4"/>
  <c r="DL22" i="4"/>
  <c r="DJ22" i="4"/>
  <c r="DI22" i="4"/>
  <c r="DH22" i="4"/>
  <c r="DG22" i="4"/>
  <c r="DF22" i="4"/>
  <c r="DE22" i="4"/>
  <c r="DC22" i="4"/>
  <c r="DB22" i="4"/>
  <c r="DA22" i="4"/>
  <c r="CZ22" i="4"/>
  <c r="CY22" i="4"/>
  <c r="CX22" i="4"/>
  <c r="CV22" i="4"/>
  <c r="CU22" i="4"/>
  <c r="CT22" i="4"/>
  <c r="CS22" i="4"/>
  <c r="CR22" i="4"/>
  <c r="CQ22" i="4"/>
  <c r="CO22" i="4"/>
  <c r="CN22" i="4"/>
  <c r="CM22" i="4"/>
  <c r="CL22" i="4"/>
  <c r="CK22" i="4"/>
  <c r="CJ22" i="4"/>
  <c r="CH22" i="4"/>
  <c r="CG22" i="4"/>
  <c r="CF22" i="4"/>
  <c r="CE22" i="4"/>
  <c r="CD22" i="4"/>
  <c r="CC22" i="4"/>
  <c r="CA22" i="4"/>
  <c r="BZ22" i="4"/>
  <c r="BY22" i="4"/>
  <c r="BX22" i="4"/>
  <c r="BW22" i="4"/>
  <c r="BV22" i="4"/>
  <c r="BT22" i="4"/>
  <c r="BS22" i="4"/>
  <c r="BR22" i="4"/>
  <c r="BQ22" i="4"/>
  <c r="BP22" i="4"/>
  <c r="BO22" i="4"/>
  <c r="BM22" i="4"/>
  <c r="BL22" i="4"/>
  <c r="BK22" i="4"/>
  <c r="BJ22" i="4"/>
  <c r="BI22" i="4"/>
  <c r="BH22" i="4"/>
  <c r="BF22" i="4"/>
  <c r="BE22" i="4"/>
  <c r="BD22" i="4"/>
  <c r="BC22" i="4"/>
  <c r="BB22" i="4"/>
  <c r="BA22" i="4"/>
  <c r="AY22" i="4"/>
  <c r="AX22" i="4"/>
  <c r="AW22" i="4"/>
  <c r="AV22" i="4"/>
  <c r="AU22" i="4"/>
  <c r="AT22" i="4"/>
  <c r="AR22" i="4"/>
  <c r="AQ22" i="4"/>
  <c r="AP22" i="4"/>
  <c r="AO22" i="4"/>
  <c r="AN22" i="4"/>
  <c r="AM22" i="4"/>
  <c r="AK22" i="4"/>
  <c r="AJ22" i="4"/>
  <c r="AI22" i="4"/>
  <c r="AH22" i="4"/>
  <c r="AG22" i="4"/>
  <c r="AF22" i="4"/>
  <c r="AD22" i="4"/>
  <c r="AC22" i="4"/>
  <c r="AB22" i="4"/>
  <c r="AA22" i="4"/>
  <c r="Z22" i="4"/>
  <c r="Y22" i="4"/>
  <c r="W22" i="4"/>
  <c r="V22" i="4"/>
  <c r="U22" i="4"/>
  <c r="T22" i="4"/>
  <c r="S22" i="4"/>
  <c r="R22" i="4"/>
  <c r="P22" i="4"/>
  <c r="O22" i="4"/>
  <c r="N22" i="4"/>
  <c r="M22" i="4"/>
  <c r="L22" i="4"/>
  <c r="K22" i="4"/>
  <c r="I22" i="4"/>
  <c r="H22" i="4"/>
  <c r="G22" i="4"/>
  <c r="F22" i="4"/>
  <c r="E22" i="4"/>
  <c r="D22" i="4"/>
  <c r="DQ17" i="4"/>
  <c r="DP17" i="4"/>
  <c r="DO17" i="4"/>
  <c r="DN17" i="4"/>
  <c r="DM17" i="4"/>
  <c r="DL17" i="4"/>
  <c r="DJ17" i="4"/>
  <c r="DI17" i="4"/>
  <c r="DH17" i="4"/>
  <c r="DG17" i="4"/>
  <c r="DF17" i="4"/>
  <c r="DE17" i="4"/>
  <c r="DC17" i="4"/>
  <c r="DB17" i="4"/>
  <c r="DA17" i="4"/>
  <c r="CZ17" i="4"/>
  <c r="CY17" i="4"/>
  <c r="CX17" i="4"/>
  <c r="CV17" i="4"/>
  <c r="CU17" i="4"/>
  <c r="CT17" i="4"/>
  <c r="CS17" i="4"/>
  <c r="CR17" i="4"/>
  <c r="CQ17" i="4"/>
  <c r="CO17" i="4"/>
  <c r="CN17" i="4"/>
  <c r="CM17" i="4"/>
  <c r="CL17" i="4"/>
  <c r="CK17" i="4"/>
  <c r="CJ17" i="4"/>
  <c r="CH17" i="4"/>
  <c r="CG17" i="4"/>
  <c r="CF17" i="4"/>
  <c r="CE17" i="4"/>
  <c r="CD17" i="4"/>
  <c r="CC17" i="4"/>
  <c r="CA17" i="4"/>
  <c r="BZ17" i="4"/>
  <c r="BY17" i="4"/>
  <c r="BX17" i="4"/>
  <c r="BW17" i="4"/>
  <c r="BV17" i="4"/>
  <c r="BT17" i="4"/>
  <c r="BS17" i="4"/>
  <c r="BR17" i="4"/>
  <c r="BQ17" i="4"/>
  <c r="BP17" i="4"/>
  <c r="BO17" i="4"/>
  <c r="BM17" i="4"/>
  <c r="BL17" i="4"/>
  <c r="BJ17" i="4"/>
  <c r="BI17" i="4"/>
  <c r="BH17" i="4"/>
  <c r="BE17" i="4"/>
  <c r="BD17" i="4"/>
  <c r="BC17" i="4"/>
  <c r="BB17" i="4"/>
  <c r="BA17" i="4"/>
  <c r="AY17" i="4"/>
  <c r="AX17" i="4"/>
  <c r="AW17" i="4"/>
  <c r="AV17" i="4"/>
  <c r="AU17" i="4"/>
  <c r="AT17" i="4"/>
  <c r="AR17" i="4"/>
  <c r="AQ17" i="4"/>
  <c r="AP17" i="4"/>
  <c r="AO17" i="4"/>
  <c r="AN17" i="4"/>
  <c r="AM17" i="4"/>
  <c r="AK17" i="4"/>
  <c r="AJ17" i="4"/>
  <c r="AI17" i="4"/>
  <c r="AH17" i="4"/>
  <c r="AG17" i="4"/>
  <c r="AF17" i="4"/>
  <c r="AD17" i="4"/>
  <c r="AC17" i="4"/>
  <c r="AB17" i="4"/>
  <c r="AA17" i="4"/>
  <c r="Z17" i="4"/>
  <c r="Y17" i="4"/>
  <c r="W17" i="4"/>
  <c r="V17" i="4"/>
  <c r="U17" i="4"/>
  <c r="T17" i="4"/>
  <c r="S17" i="4"/>
  <c r="R17" i="4"/>
  <c r="P17" i="4"/>
  <c r="O17" i="4"/>
  <c r="N17" i="4"/>
  <c r="M17" i="4"/>
  <c r="L17" i="4"/>
  <c r="K17" i="4"/>
  <c r="I17" i="4"/>
  <c r="H17" i="4"/>
  <c r="G17" i="4"/>
  <c r="F17" i="4"/>
  <c r="E17" i="4"/>
  <c r="D17" i="4"/>
  <c r="AK28" i="3"/>
  <c r="AJ28" i="3"/>
  <c r="AI28" i="3"/>
  <c r="AH28" i="3"/>
  <c r="AG28" i="3"/>
  <c r="AF28" i="3"/>
  <c r="AD28" i="3"/>
  <c r="AC28" i="3"/>
  <c r="AB28" i="3"/>
  <c r="AA28" i="3"/>
  <c r="Z28" i="3"/>
  <c r="Y28" i="3"/>
  <c r="W28" i="3"/>
  <c r="V28" i="3"/>
  <c r="U28" i="3"/>
  <c r="T28" i="3"/>
  <c r="R28" i="3"/>
  <c r="P28" i="3"/>
  <c r="O28" i="3"/>
  <c r="N28" i="3"/>
  <c r="M28" i="3"/>
  <c r="L28" i="3"/>
  <c r="K28" i="3"/>
  <c r="I28" i="3"/>
  <c r="H28" i="3"/>
  <c r="G28" i="3"/>
  <c r="F28" i="3"/>
  <c r="E28" i="3"/>
  <c r="D28" i="3"/>
  <c r="AJ22" i="3"/>
  <c r="AI22" i="3"/>
  <c r="AH22" i="3"/>
  <c r="AF22" i="3"/>
  <c r="AD22" i="3"/>
  <c r="AC22" i="3"/>
  <c r="AB22" i="3"/>
  <c r="AA22" i="3"/>
  <c r="Z22" i="3"/>
  <c r="Y22" i="3"/>
  <c r="W22" i="3"/>
  <c r="V22" i="3"/>
  <c r="U22" i="3"/>
  <c r="T22" i="3"/>
  <c r="S22" i="3"/>
  <c r="R22" i="3"/>
  <c r="P22" i="3"/>
  <c r="O22" i="3"/>
  <c r="N22" i="3"/>
  <c r="M22" i="3"/>
  <c r="L22" i="3"/>
  <c r="K22" i="3"/>
  <c r="I22" i="3"/>
  <c r="H22" i="3"/>
  <c r="G22" i="3"/>
  <c r="F22" i="3"/>
  <c r="E22" i="3"/>
  <c r="D22" i="3"/>
  <c r="AK17" i="3"/>
  <c r="AJ17" i="3"/>
  <c r="AI17" i="3"/>
  <c r="AH17" i="3"/>
  <c r="AG17" i="3"/>
  <c r="AF17" i="3"/>
  <c r="AD17" i="3"/>
  <c r="AC17" i="3"/>
  <c r="AB17" i="3"/>
  <c r="AA17" i="3"/>
  <c r="Z17" i="3"/>
  <c r="Y17" i="3"/>
  <c r="W17" i="3"/>
  <c r="V17" i="3"/>
  <c r="U17" i="3"/>
  <c r="T17" i="3"/>
  <c r="S17" i="3"/>
  <c r="R17" i="3"/>
  <c r="P17" i="3"/>
  <c r="O17" i="3"/>
  <c r="N17" i="3"/>
  <c r="M17" i="3"/>
  <c r="L17" i="3"/>
  <c r="K17" i="3"/>
  <c r="I17" i="3"/>
  <c r="H17" i="3"/>
  <c r="G17" i="3"/>
  <c r="F17" i="3"/>
  <c r="E17" i="3"/>
  <c r="D17" i="3"/>
  <c r="AE16" i="3"/>
  <c r="AE15" i="3"/>
  <c r="AE14" i="3"/>
  <c r="AE13" i="3"/>
  <c r="AE12" i="3"/>
  <c r="Q16" i="3"/>
  <c r="Q15" i="3"/>
  <c r="Q14" i="3"/>
  <c r="Q12" i="3"/>
  <c r="Q13" i="3"/>
  <c r="F23" i="25"/>
  <c r="E23" i="25" s="1"/>
  <c r="G23" i="25"/>
  <c r="J22" i="25"/>
  <c r="H21" i="25"/>
  <c r="H24" i="25" s="1"/>
  <c r="G20" i="25"/>
  <c r="F22" i="25"/>
  <c r="J23" i="25"/>
  <c r="G21" i="25"/>
  <c r="F21" i="25"/>
  <c r="I23" i="25"/>
  <c r="H22" i="25"/>
  <c r="J21" i="25"/>
  <c r="I20" i="25"/>
  <c r="F20" i="25"/>
  <c r="H23" i="25"/>
  <c r="G22" i="25"/>
  <c r="I21" i="25"/>
  <c r="H20" i="25"/>
  <c r="I22" i="25"/>
  <c r="J20" i="25"/>
  <c r="AL18" i="4"/>
  <c r="C18" i="4"/>
  <c r="AG18" i="24"/>
  <c r="AE17" i="24"/>
  <c r="AF18" i="24"/>
  <c r="AH17" i="24"/>
  <c r="AE18" i="24"/>
  <c r="AG17" i="24"/>
  <c r="AG19" i="24" s="1"/>
  <c r="AH18" i="24"/>
  <c r="AF17" i="24"/>
  <c r="AF19" i="24" s="1"/>
  <c r="BK17" i="4"/>
  <c r="BF17" i="4"/>
  <c r="BZ28" i="4"/>
  <c r="AZ21" i="4"/>
  <c r="AZ20" i="4"/>
  <c r="AE16" i="5"/>
  <c r="AE15" i="5"/>
  <c r="AE14" i="5"/>
  <c r="AE13" i="5"/>
  <c r="AE12" i="5"/>
  <c r="AE17" i="5" s="1"/>
  <c r="AE18" i="5" s="1"/>
  <c r="AK17" i="5"/>
  <c r="AJ17" i="5"/>
  <c r="AI17" i="5"/>
  <c r="AG17" i="5"/>
  <c r="AF17" i="5"/>
  <c r="AD17" i="5"/>
  <c r="AC17" i="5"/>
  <c r="AB17" i="5"/>
  <c r="AA17" i="5"/>
  <c r="Z17" i="5"/>
  <c r="Y17" i="5"/>
  <c r="W17" i="5"/>
  <c r="V17" i="5"/>
  <c r="U17" i="5"/>
  <c r="T17" i="5"/>
  <c r="S17" i="5"/>
  <c r="R17" i="5"/>
  <c r="P17" i="5"/>
  <c r="O17" i="5"/>
  <c r="N17" i="5"/>
  <c r="M17" i="5"/>
  <c r="L17" i="5"/>
  <c r="K17" i="5"/>
  <c r="I17" i="5"/>
  <c r="H17" i="5"/>
  <c r="G17" i="5"/>
  <c r="F17" i="5"/>
  <c r="E17" i="5"/>
  <c r="D17" i="5"/>
  <c r="AK22" i="5"/>
  <c r="AJ22" i="5"/>
  <c r="AI22" i="5"/>
  <c r="AH22" i="5"/>
  <c r="AG22" i="5"/>
  <c r="AF22" i="5"/>
  <c r="AD22" i="5"/>
  <c r="AC22" i="5"/>
  <c r="AB22" i="5"/>
  <c r="AA22" i="5"/>
  <c r="Z22" i="5"/>
  <c r="Y22" i="5"/>
  <c r="W22" i="5"/>
  <c r="V22" i="5"/>
  <c r="U22" i="5"/>
  <c r="T22" i="5"/>
  <c r="S22" i="5"/>
  <c r="R22" i="5"/>
  <c r="O22" i="5"/>
  <c r="N22" i="5"/>
  <c r="M22" i="5"/>
  <c r="L22" i="5"/>
  <c r="K22" i="5"/>
  <c r="I22" i="5"/>
  <c r="H22" i="5"/>
  <c r="G22" i="5"/>
  <c r="F22" i="5"/>
  <c r="E22" i="5"/>
  <c r="D22" i="5"/>
  <c r="AK28" i="5"/>
  <c r="AJ28" i="5"/>
  <c r="AI28" i="5"/>
  <c r="AH28" i="5"/>
  <c r="AF28" i="5"/>
  <c r="AD28" i="5"/>
  <c r="AC28" i="5"/>
  <c r="AB28" i="5"/>
  <c r="AA28" i="5"/>
  <c r="Z28" i="5"/>
  <c r="W28" i="5"/>
  <c r="V28" i="5"/>
  <c r="U28" i="5"/>
  <c r="T28" i="5"/>
  <c r="S28" i="5"/>
  <c r="R28" i="5"/>
  <c r="P28" i="5"/>
  <c r="O28" i="5"/>
  <c r="N28" i="5"/>
  <c r="M28" i="5"/>
  <c r="L28" i="5"/>
  <c r="K28" i="5"/>
  <c r="I28" i="5"/>
  <c r="H28" i="5"/>
  <c r="G28" i="5"/>
  <c r="F28" i="5"/>
  <c r="E28" i="5"/>
  <c r="D28" i="5"/>
  <c r="Y28" i="5"/>
  <c r="K14" i="15"/>
  <c r="R14" i="15"/>
  <c r="I18" i="24"/>
  <c r="I17" i="24"/>
  <c r="F18" i="24"/>
  <c r="E18" i="24" s="1"/>
  <c r="H18" i="24"/>
  <c r="H19" i="24" s="1"/>
  <c r="H17" i="24"/>
  <c r="J17" i="24"/>
  <c r="F17" i="24"/>
  <c r="G18" i="24"/>
  <c r="G19" i="24" s="1"/>
  <c r="G17" i="24"/>
  <c r="J18" i="24"/>
  <c r="V10" i="25"/>
  <c r="R10" i="25"/>
  <c r="T10" i="25"/>
  <c r="R12" i="25"/>
  <c r="S10" i="25"/>
  <c r="R11" i="25"/>
  <c r="U10" i="25"/>
  <c r="R13" i="25"/>
  <c r="H10" i="25"/>
  <c r="H14" i="25" s="1"/>
  <c r="J10" i="25"/>
  <c r="J14" i="25" s="1"/>
  <c r="F10" i="25"/>
  <c r="I10" i="25"/>
  <c r="G10" i="25"/>
  <c r="G14" i="25" s="1"/>
  <c r="AH11" i="24"/>
  <c r="AH15" i="24" s="1"/>
  <c r="AD11" i="24"/>
  <c r="AE11" i="24"/>
  <c r="AG11" i="24"/>
  <c r="AG15" i="24" s="1"/>
  <c r="AF11" i="24"/>
  <c r="AD14" i="24"/>
  <c r="AC14" i="24" s="1"/>
  <c r="AD12" i="24"/>
  <c r="AD13" i="24"/>
  <c r="J11" i="24"/>
  <c r="F11" i="24"/>
  <c r="F15" i="24" s="1"/>
  <c r="F13" i="24"/>
  <c r="H14" i="24"/>
  <c r="H13" i="24"/>
  <c r="H12" i="24"/>
  <c r="F14" i="24"/>
  <c r="G14" i="24"/>
  <c r="G12" i="24"/>
  <c r="H11" i="24"/>
  <c r="J14" i="24"/>
  <c r="J13" i="24"/>
  <c r="J12" i="24"/>
  <c r="G11" i="24"/>
  <c r="F12" i="24"/>
  <c r="I14" i="24"/>
  <c r="I13" i="24"/>
  <c r="I12" i="24"/>
  <c r="I11" i="24"/>
  <c r="H23" i="26"/>
  <c r="S18" i="26"/>
  <c r="Q18" i="26" s="1"/>
  <c r="U17" i="26"/>
  <c r="V18" i="26"/>
  <c r="T17" i="26"/>
  <c r="V17" i="26"/>
  <c r="U18" i="26"/>
  <c r="S17" i="26"/>
  <c r="T18" i="26"/>
  <c r="M14" i="26"/>
  <c r="M15" i="26" s="1"/>
  <c r="M13" i="26"/>
  <c r="M12" i="26"/>
  <c r="P14" i="26"/>
  <c r="K14" i="26" s="1"/>
  <c r="P13" i="26"/>
  <c r="P12" i="26"/>
  <c r="O14" i="26"/>
  <c r="O12" i="26"/>
  <c r="N13" i="26"/>
  <c r="N12" i="26"/>
  <c r="J24" i="26"/>
  <c r="H21" i="26"/>
  <c r="H25" i="26" s="1"/>
  <c r="G23" i="26"/>
  <c r="I22" i="26"/>
  <c r="H24" i="26"/>
  <c r="J23" i="26"/>
  <c r="E23" i="26" s="1"/>
  <c r="J21" i="26"/>
  <c r="G22" i="26"/>
  <c r="E22" i="25"/>
  <c r="J24" i="25"/>
  <c r="AX17" i="25"/>
  <c r="AX16" i="25"/>
  <c r="AX18" i="25" s="1"/>
  <c r="AY17" i="25"/>
  <c r="AY16" i="25"/>
  <c r="AW17" i="25"/>
  <c r="AW16" i="25"/>
  <c r="AU16" i="25" s="1"/>
  <c r="AZ17" i="25"/>
  <c r="AZ16" i="25"/>
  <c r="AT17" i="25"/>
  <c r="AT16" i="25"/>
  <c r="AQ16" i="25"/>
  <c r="AS17" i="25"/>
  <c r="AS16" i="25"/>
  <c r="AS18" i="25" s="1"/>
  <c r="AR17" i="25"/>
  <c r="AR16" i="25"/>
  <c r="AQ17" i="25"/>
  <c r="AV18" i="9"/>
  <c r="AF17" i="25"/>
  <c r="AC17" i="25" s="1"/>
  <c r="AC18" i="25" s="1"/>
  <c r="AE16" i="25"/>
  <c r="AE17" i="25"/>
  <c r="AH16" i="25"/>
  <c r="AH17" i="25"/>
  <c r="AG16" i="25"/>
  <c r="AG17" i="25"/>
  <c r="AF16" i="25"/>
  <c r="AH18" i="9"/>
  <c r="AH19" i="9" s="1"/>
  <c r="AZ22" i="4"/>
  <c r="Z17" i="25"/>
  <c r="Y16" i="25"/>
  <c r="Y17" i="25"/>
  <c r="Z16" i="25"/>
  <c r="V17" i="25"/>
  <c r="S16" i="25"/>
  <c r="S18" i="25" s="1"/>
  <c r="U17" i="25"/>
  <c r="Q17" i="25" s="1"/>
  <c r="V16" i="25"/>
  <c r="S17" i="25"/>
  <c r="T17" i="25"/>
  <c r="T18" i="25" s="1"/>
  <c r="U16" i="25"/>
  <c r="T16" i="25"/>
  <c r="N17" i="25"/>
  <c r="P16" i="25"/>
  <c r="M17" i="25"/>
  <c r="M18" i="25" s="1"/>
  <c r="O16" i="25"/>
  <c r="P17" i="25"/>
  <c r="N16" i="25"/>
  <c r="N18" i="25" s="1"/>
  <c r="O17" i="25"/>
  <c r="O18" i="25" s="1"/>
  <c r="M16" i="25"/>
  <c r="F17" i="25"/>
  <c r="J17" i="25"/>
  <c r="J18" i="25" s="1"/>
  <c r="H16" i="25"/>
  <c r="F16" i="25"/>
  <c r="I17" i="25"/>
  <c r="G16" i="25"/>
  <c r="G18" i="25" s="1"/>
  <c r="H17" i="25"/>
  <c r="E17" i="25" s="1"/>
  <c r="J16" i="25"/>
  <c r="G17" i="25"/>
  <c r="I16" i="25"/>
  <c r="AE18" i="4"/>
  <c r="V13" i="25"/>
  <c r="U12" i="25"/>
  <c r="U14" i="25" s="1"/>
  <c r="T11" i="25"/>
  <c r="S13" i="25"/>
  <c r="U13" i="25"/>
  <c r="T12" i="25"/>
  <c r="S11" i="25"/>
  <c r="T13" i="25"/>
  <c r="S12" i="25"/>
  <c r="V11" i="25"/>
  <c r="V12" i="25"/>
  <c r="U11" i="25"/>
  <c r="J18" i="4"/>
  <c r="F12" i="25"/>
  <c r="E12" i="25" s="1"/>
  <c r="I13" i="25"/>
  <c r="J12" i="25"/>
  <c r="J11" i="25"/>
  <c r="F11" i="25"/>
  <c r="H13" i="25"/>
  <c r="I12" i="25"/>
  <c r="I11" i="25"/>
  <c r="G13" i="25"/>
  <c r="H12" i="25"/>
  <c r="H11" i="25"/>
  <c r="F13" i="25"/>
  <c r="J13" i="25"/>
  <c r="G12" i="25"/>
  <c r="G11" i="25"/>
  <c r="F24" i="9"/>
  <c r="F23" i="9"/>
  <c r="F22" i="9"/>
  <c r="F18" i="9"/>
  <c r="F19" i="9"/>
  <c r="AH24" i="24"/>
  <c r="AH23" i="24"/>
  <c r="AH25" i="24" s="1"/>
  <c r="AF22" i="24"/>
  <c r="AE22" i="24"/>
  <c r="AF24" i="24"/>
  <c r="AF23" i="24"/>
  <c r="AH22" i="24"/>
  <c r="AG21" i="24"/>
  <c r="AE24" i="24"/>
  <c r="AE23" i="24"/>
  <c r="AC23" i="24" s="1"/>
  <c r="AG22" i="24"/>
  <c r="AF21" i="24"/>
  <c r="AE21" i="24"/>
  <c r="AG24" i="24"/>
  <c r="AG25" i="24" s="1"/>
  <c r="AG23" i="24"/>
  <c r="AH21" i="24"/>
  <c r="O24" i="24"/>
  <c r="N21" i="24"/>
  <c r="M24" i="24"/>
  <c r="N23" i="24"/>
  <c r="O22" i="24"/>
  <c r="M21" i="24"/>
  <c r="M25" i="24" s="1"/>
  <c r="P24" i="24"/>
  <c r="M23" i="24"/>
  <c r="N22" i="24"/>
  <c r="P21" i="24"/>
  <c r="P25" i="24" s="1"/>
  <c r="P23" i="24"/>
  <c r="M22" i="24"/>
  <c r="O21" i="24"/>
  <c r="O25" i="24" s="1"/>
  <c r="N24" i="24"/>
  <c r="O23" i="24"/>
  <c r="P22" i="24"/>
  <c r="AC18" i="24"/>
  <c r="AE19" i="24"/>
  <c r="AH19" i="24"/>
  <c r="N18" i="24"/>
  <c r="O17" i="24"/>
  <c r="M18" i="24"/>
  <c r="N17" i="24"/>
  <c r="P18" i="24"/>
  <c r="M17" i="24"/>
  <c r="O18" i="24"/>
  <c r="P17" i="24"/>
  <c r="P14" i="24"/>
  <c r="P13" i="24"/>
  <c r="M12" i="24"/>
  <c r="O14" i="24"/>
  <c r="O13" i="24"/>
  <c r="P12" i="24"/>
  <c r="N13" i="24"/>
  <c r="O12" i="24"/>
  <c r="M13" i="24"/>
  <c r="N12" i="24"/>
  <c r="N14" i="24"/>
  <c r="M14" i="24"/>
  <c r="O12" i="8"/>
  <c r="P12" i="8"/>
  <c r="R12" i="8"/>
  <c r="N12" i="8"/>
  <c r="Q12" i="8"/>
  <c r="J12" i="8"/>
  <c r="K12" i="8"/>
  <c r="H12" i="8"/>
  <c r="I12" i="8"/>
  <c r="F12" i="8"/>
  <c r="G12" i="8"/>
  <c r="M12" i="8"/>
  <c r="AM12" i="8"/>
  <c r="AI12" i="8"/>
  <c r="AD12" i="8"/>
  <c r="Y12" i="8"/>
  <c r="U12" i="8"/>
  <c r="AL12" i="8"/>
  <c r="AH12" i="8"/>
  <c r="AC12" i="8"/>
  <c r="X12" i="8"/>
  <c r="T12" i="8"/>
  <c r="AK12" i="8"/>
  <c r="AF12" i="8"/>
  <c r="AB12" i="8"/>
  <c r="W12" i="8"/>
  <c r="AJ12" i="8"/>
  <c r="AE12" i="8"/>
  <c r="AA12" i="8"/>
  <c r="V12" i="8"/>
  <c r="V23" i="25"/>
  <c r="Q23" i="25" s="1"/>
  <c r="Q24" i="25" s="1"/>
  <c r="CW18" i="4"/>
  <c r="BU18" i="4"/>
  <c r="F25" i="8"/>
  <c r="F24" i="8"/>
  <c r="F23" i="8"/>
  <c r="F19" i="8"/>
  <c r="F15" i="8"/>
  <c r="F14" i="8"/>
  <c r="F13" i="8"/>
  <c r="J19" i="24"/>
  <c r="I19" i="24"/>
  <c r="V11" i="26"/>
  <c r="R11" i="26"/>
  <c r="R14" i="26"/>
  <c r="T11" i="26"/>
  <c r="R12" i="26"/>
  <c r="Q12" i="26" s="1"/>
  <c r="S11" i="26"/>
  <c r="U11" i="26"/>
  <c r="R13" i="26"/>
  <c r="J18" i="5"/>
  <c r="H11" i="26"/>
  <c r="J11" i="26"/>
  <c r="F11" i="26"/>
  <c r="I11" i="26"/>
  <c r="G11" i="26"/>
  <c r="AH10" i="25"/>
  <c r="AD10" i="25"/>
  <c r="AG10" i="25"/>
  <c r="AD13" i="25"/>
  <c r="AF10" i="25"/>
  <c r="AD12" i="25"/>
  <c r="AE10" i="25"/>
  <c r="AD11" i="25"/>
  <c r="AY10" i="25"/>
  <c r="AV13" i="25"/>
  <c r="AW10" i="25"/>
  <c r="AV12" i="25"/>
  <c r="AZ10" i="25"/>
  <c r="AV10" i="25"/>
  <c r="AV11" i="25"/>
  <c r="AX10" i="25"/>
  <c r="AK10" i="25"/>
  <c r="AJ10" i="25"/>
  <c r="AM10" i="25"/>
  <c r="AJ11" i="25"/>
  <c r="AL10" i="25"/>
  <c r="AJ13" i="25"/>
  <c r="AN10" i="25"/>
  <c r="AJ12" i="25"/>
  <c r="AA10" i="25"/>
  <c r="X12" i="25"/>
  <c r="X10" i="25"/>
  <c r="Z10" i="25"/>
  <c r="X11" i="25"/>
  <c r="X13" i="25"/>
  <c r="Y10" i="25"/>
  <c r="AB10" i="25"/>
  <c r="M10" i="25"/>
  <c r="P10" i="25"/>
  <c r="L10" i="25"/>
  <c r="O10" i="25"/>
  <c r="N10" i="25"/>
  <c r="S19" i="26"/>
  <c r="T19" i="26"/>
  <c r="V24" i="26"/>
  <c r="T23" i="26"/>
  <c r="V22" i="26"/>
  <c r="V25" i="26" s="1"/>
  <c r="T21" i="26"/>
  <c r="U24" i="26"/>
  <c r="S23" i="26"/>
  <c r="U22" i="26"/>
  <c r="S21" i="26"/>
  <c r="Q21" i="26" s="1"/>
  <c r="U23" i="26"/>
  <c r="U21" i="26"/>
  <c r="T24" i="26"/>
  <c r="V23" i="26"/>
  <c r="Q23" i="26" s="1"/>
  <c r="T22" i="26"/>
  <c r="V21" i="26"/>
  <c r="S24" i="26"/>
  <c r="S22" i="26"/>
  <c r="N24" i="26"/>
  <c r="N23" i="26"/>
  <c r="N22" i="26"/>
  <c r="N21" i="26"/>
  <c r="M24" i="26"/>
  <c r="M23" i="26"/>
  <c r="M22" i="26"/>
  <c r="K22" i="26" s="1"/>
  <c r="K25" i="26" s="1"/>
  <c r="M21" i="26"/>
  <c r="P24" i="26"/>
  <c r="P23" i="26"/>
  <c r="P22" i="26"/>
  <c r="P21" i="26"/>
  <c r="O24" i="26"/>
  <c r="O23" i="26"/>
  <c r="O22" i="26"/>
  <c r="O25" i="26" s="1"/>
  <c r="O21" i="26"/>
  <c r="I23" i="26"/>
  <c r="H22" i="26"/>
  <c r="E22" i="26" s="1"/>
  <c r="G21" i="26"/>
  <c r="J22" i="26"/>
  <c r="I21" i="26"/>
  <c r="G24" i="26"/>
  <c r="I24" i="26"/>
  <c r="V19" i="26"/>
  <c r="R19" i="26"/>
  <c r="P18" i="26"/>
  <c r="P17" i="26"/>
  <c r="O18" i="26"/>
  <c r="N18" i="26"/>
  <c r="N17" i="26"/>
  <c r="M18" i="26"/>
  <c r="M17" i="26"/>
  <c r="O17" i="26"/>
  <c r="O19" i="26" s="1"/>
  <c r="T14" i="26"/>
  <c r="S13" i="26"/>
  <c r="U12" i="26"/>
  <c r="V13" i="26"/>
  <c r="T12" i="26"/>
  <c r="V14" i="26"/>
  <c r="U13" i="26"/>
  <c r="S12" i="26"/>
  <c r="U14" i="26"/>
  <c r="T13" i="26"/>
  <c r="V12" i="26"/>
  <c r="S14" i="26"/>
  <c r="N14" i="26"/>
  <c r="O13" i="26"/>
  <c r="H18" i="26"/>
  <c r="J17" i="26"/>
  <c r="H17" i="26"/>
  <c r="G18" i="26"/>
  <c r="I17" i="26"/>
  <c r="J18" i="26"/>
  <c r="I18" i="26"/>
  <c r="G17" i="26"/>
  <c r="J14" i="26"/>
  <c r="G13" i="26"/>
  <c r="H12" i="26"/>
  <c r="F13" i="26"/>
  <c r="G14" i="26"/>
  <c r="I12" i="26"/>
  <c r="I14" i="26"/>
  <c r="J13" i="26"/>
  <c r="G12" i="26"/>
  <c r="F14" i="26"/>
  <c r="H14" i="26"/>
  <c r="I13" i="26"/>
  <c r="J12" i="26"/>
  <c r="H13" i="26"/>
  <c r="AZ18" i="25"/>
  <c r="AE18" i="25"/>
  <c r="AG18" i="25"/>
  <c r="AH18" i="25"/>
  <c r="I18" i="25"/>
  <c r="AY18" i="25"/>
  <c r="V18" i="25"/>
  <c r="AW18" i="25"/>
  <c r="BC23" i="25"/>
  <c r="BF22" i="25"/>
  <c r="BD21" i="25"/>
  <c r="BF20" i="25"/>
  <c r="BE23" i="25"/>
  <c r="BD22" i="25"/>
  <c r="BF21" i="25"/>
  <c r="BD20" i="25"/>
  <c r="BD23" i="25"/>
  <c r="BC22" i="25"/>
  <c r="BE21" i="25"/>
  <c r="BC20" i="25"/>
  <c r="BF23" i="25"/>
  <c r="BE22" i="25"/>
  <c r="BC21" i="25"/>
  <c r="BE20" i="25"/>
  <c r="AZ23" i="25"/>
  <c r="AZ22" i="25"/>
  <c r="AZ21" i="25"/>
  <c r="AZ20" i="25"/>
  <c r="AY23" i="25"/>
  <c r="AY22" i="25"/>
  <c r="AY21" i="25"/>
  <c r="AY20" i="25"/>
  <c r="AW22" i="25"/>
  <c r="AW21" i="25"/>
  <c r="AX23" i="25"/>
  <c r="AX24" i="25" s="1"/>
  <c r="AX22" i="25"/>
  <c r="AX21" i="25"/>
  <c r="AX20" i="25"/>
  <c r="AW23" i="25"/>
  <c r="AW20" i="25"/>
  <c r="AR23" i="25"/>
  <c r="AT22" i="25"/>
  <c r="AR21" i="25"/>
  <c r="AO21" i="25" s="1"/>
  <c r="AR20" i="25"/>
  <c r="AQ20" i="25"/>
  <c r="AT23" i="25"/>
  <c r="AR22" i="25"/>
  <c r="AT21" i="25"/>
  <c r="AT20" i="25"/>
  <c r="AS23" i="25"/>
  <c r="AQ22" i="25"/>
  <c r="AS21" i="25"/>
  <c r="AS20" i="25"/>
  <c r="AQ23" i="25"/>
  <c r="AS22" i="25"/>
  <c r="AQ21" i="25"/>
  <c r="AN23" i="25"/>
  <c r="AN22" i="25"/>
  <c r="AL21" i="25"/>
  <c r="AL24" i="25" s="1"/>
  <c r="AM20" i="25"/>
  <c r="AN21" i="25"/>
  <c r="AK20" i="25"/>
  <c r="AK22" i="25"/>
  <c r="AN20" i="25"/>
  <c r="AM23" i="25"/>
  <c r="AM22" i="25"/>
  <c r="AK21" i="25"/>
  <c r="AI21" i="25" s="1"/>
  <c r="AL20" i="25"/>
  <c r="AL23" i="25"/>
  <c r="AL22" i="25"/>
  <c r="AK23" i="25"/>
  <c r="AM21" i="25"/>
  <c r="AG23" i="25"/>
  <c r="AG22" i="25"/>
  <c r="AF21" i="25"/>
  <c r="AE20" i="25"/>
  <c r="AF23" i="25"/>
  <c r="AF22" i="25"/>
  <c r="AE21" i="25"/>
  <c r="AE24" i="25" s="1"/>
  <c r="AH20" i="25"/>
  <c r="AH23" i="25"/>
  <c r="AH22" i="25"/>
  <c r="AG21" i="25"/>
  <c r="AE23" i="25"/>
  <c r="AE22" i="25"/>
  <c r="AH21" i="25"/>
  <c r="AG20" i="25"/>
  <c r="AC20" i="25" s="1"/>
  <c r="AF20" i="25"/>
  <c r="Z23" i="25"/>
  <c r="AA22" i="25"/>
  <c r="AB21" i="25"/>
  <c r="Y20" i="25"/>
  <c r="AA23" i="25"/>
  <c r="Y23" i="25"/>
  <c r="Z22" i="25"/>
  <c r="AA21" i="25"/>
  <c r="AB20" i="25"/>
  <c r="Y21" i="25"/>
  <c r="AB23" i="25"/>
  <c r="Y22" i="25"/>
  <c r="Z21" i="25"/>
  <c r="AA20" i="25"/>
  <c r="AB22" i="25"/>
  <c r="Z20" i="25"/>
  <c r="T20" i="25"/>
  <c r="U23" i="25"/>
  <c r="V20" i="25"/>
  <c r="V22" i="25"/>
  <c r="V21" i="25"/>
  <c r="S21" i="25"/>
  <c r="U22" i="25"/>
  <c r="Q22" i="25" s="1"/>
  <c r="S23" i="25"/>
  <c r="S22" i="25"/>
  <c r="T22" i="25"/>
  <c r="U20" i="25"/>
  <c r="Q20" i="25" s="1"/>
  <c r="U21" i="25"/>
  <c r="S20" i="25"/>
  <c r="T23" i="25"/>
  <c r="T21" i="25"/>
  <c r="N23" i="25"/>
  <c r="O22" i="25"/>
  <c r="N21" i="25"/>
  <c r="P20" i="25"/>
  <c r="O21" i="25"/>
  <c r="M20" i="25"/>
  <c r="M23" i="25"/>
  <c r="N22" i="25"/>
  <c r="M21" i="25"/>
  <c r="O20" i="25"/>
  <c r="P23" i="25"/>
  <c r="M22" i="25"/>
  <c r="P21" i="25"/>
  <c r="N20" i="25"/>
  <c r="O23" i="25"/>
  <c r="P22" i="25"/>
  <c r="BE17" i="25"/>
  <c r="BC16" i="25"/>
  <c r="BF16" i="25"/>
  <c r="BC17" i="25"/>
  <c r="BE16" i="25"/>
  <c r="BE18" i="25" s="1"/>
  <c r="BF17" i="25"/>
  <c r="BD16" i="25"/>
  <c r="BD17" i="25"/>
  <c r="BD18" i="25" s="1"/>
  <c r="AV19" i="9"/>
  <c r="AP18" i="25"/>
  <c r="AQ18" i="25"/>
  <c r="AL17" i="25"/>
  <c r="AM16" i="25"/>
  <c r="AL16" i="25"/>
  <c r="AN17" i="25"/>
  <c r="AK16" i="25"/>
  <c r="AM17" i="25"/>
  <c r="AN16" i="25"/>
  <c r="AK17" i="25"/>
  <c r="AO18" i="9"/>
  <c r="AD18" i="25"/>
  <c r="AC16" i="25"/>
  <c r="AB17" i="25"/>
  <c r="Z18" i="25"/>
  <c r="AB16" i="25"/>
  <c r="AA16" i="25"/>
  <c r="AA17" i="25"/>
  <c r="R18" i="25"/>
  <c r="K17" i="25"/>
  <c r="K16" i="25"/>
  <c r="P18" i="25"/>
  <c r="F18" i="25"/>
  <c r="BF13" i="25"/>
  <c r="BE12" i="25"/>
  <c r="BC11" i="25"/>
  <c r="BE13" i="25"/>
  <c r="BD12" i="25"/>
  <c r="BA12" i="25" s="1"/>
  <c r="BD13" i="25"/>
  <c r="BC12" i="25"/>
  <c r="BE11" i="25"/>
  <c r="BC13" i="25"/>
  <c r="BF12" i="25"/>
  <c r="BD11" i="25"/>
  <c r="BF11" i="25"/>
  <c r="BM14" i="9"/>
  <c r="BN13" i="9"/>
  <c r="BO12" i="9"/>
  <c r="BK12" i="9"/>
  <c r="BL11" i="9"/>
  <c r="BM10" i="9"/>
  <c r="BM11" i="9"/>
  <c r="BM12" i="9"/>
  <c r="BM13" i="9"/>
  <c r="BM15" i="9" s="1"/>
  <c r="BK13" i="9"/>
  <c r="BL14" i="9"/>
  <c r="BN12" i="9"/>
  <c r="BO11" i="9"/>
  <c r="BK11" i="9"/>
  <c r="BL10" i="9"/>
  <c r="BO14" i="9"/>
  <c r="BK14" i="9"/>
  <c r="BL13" i="9"/>
  <c r="BN11" i="9"/>
  <c r="BO10" i="9"/>
  <c r="BK10" i="9"/>
  <c r="BN14" i="9"/>
  <c r="BO13" i="9"/>
  <c r="BL12" i="9"/>
  <c r="BN10" i="9"/>
  <c r="AY13" i="25"/>
  <c r="AY12" i="25"/>
  <c r="AY11" i="25"/>
  <c r="AW11" i="25"/>
  <c r="AZ13" i="25"/>
  <c r="AZ12" i="25"/>
  <c r="AZ14" i="25" s="1"/>
  <c r="AZ11" i="25"/>
  <c r="AX13" i="25"/>
  <c r="AX12" i="25"/>
  <c r="AX11" i="25"/>
  <c r="AU11" i="25" s="1"/>
  <c r="AU14" i="25" s="1"/>
  <c r="AW13" i="25"/>
  <c r="AW12" i="25"/>
  <c r="AQ13" i="25"/>
  <c r="AS12" i="25"/>
  <c r="AO12" i="25" s="1"/>
  <c r="AQ11" i="25"/>
  <c r="AS13" i="25"/>
  <c r="AQ12" i="25"/>
  <c r="AR13" i="25"/>
  <c r="AR14" i="25" s="1"/>
  <c r="AT13" i="25"/>
  <c r="AR12" i="25"/>
  <c r="AT11" i="25"/>
  <c r="AS11" i="25"/>
  <c r="AS14" i="25" s="1"/>
  <c r="AT12" i="25"/>
  <c r="AR11" i="25"/>
  <c r="AK13" i="25"/>
  <c r="AK12" i="25"/>
  <c r="AM11" i="25"/>
  <c r="AL13" i="25"/>
  <c r="AL12" i="25"/>
  <c r="AI12" i="25" s="1"/>
  <c r="AN13" i="25"/>
  <c r="AN12" i="25"/>
  <c r="AL11" i="25"/>
  <c r="AM13" i="25"/>
  <c r="AM12" i="25"/>
  <c r="AK11" i="25"/>
  <c r="AN11" i="25"/>
  <c r="AG13" i="25"/>
  <c r="AG12" i="25"/>
  <c r="AF11" i="25"/>
  <c r="AH11" i="25"/>
  <c r="AH13" i="25"/>
  <c r="AF13" i="25"/>
  <c r="AF12" i="25"/>
  <c r="AE11" i="25"/>
  <c r="AE13" i="25"/>
  <c r="AE12" i="25"/>
  <c r="AH12" i="25"/>
  <c r="AG11" i="25"/>
  <c r="Z13" i="25"/>
  <c r="AA12" i="25"/>
  <c r="AB11" i="25"/>
  <c r="AA11" i="25"/>
  <c r="Y11" i="25"/>
  <c r="Y13" i="25"/>
  <c r="Z12" i="25"/>
  <c r="AA13" i="25"/>
  <c r="AB13" i="25"/>
  <c r="Y12" i="25"/>
  <c r="Z11" i="25"/>
  <c r="AB12" i="25"/>
  <c r="Q10" i="25"/>
  <c r="Q13" i="25"/>
  <c r="T14" i="25"/>
  <c r="N11" i="25"/>
  <c r="N13" i="25"/>
  <c r="P11" i="25"/>
  <c r="P13" i="25"/>
  <c r="M12" i="25"/>
  <c r="L11" i="25"/>
  <c r="O12" i="25"/>
  <c r="M13" i="25"/>
  <c r="O11" i="25"/>
  <c r="O13" i="25"/>
  <c r="M11" i="25"/>
  <c r="L13" i="25"/>
  <c r="N12" i="25"/>
  <c r="L12" i="25"/>
  <c r="P12" i="25"/>
  <c r="I14" i="25"/>
  <c r="E11" i="25"/>
  <c r="E13" i="25"/>
  <c r="K24" i="24"/>
  <c r="N19" i="24"/>
  <c r="M19" i="24"/>
  <c r="O19" i="24"/>
  <c r="AC21" i="24"/>
  <c r="AD25" i="24"/>
  <c r="AC22" i="24"/>
  <c r="AF25" i="24"/>
  <c r="K22" i="24"/>
  <c r="K23" i="24"/>
  <c r="L25" i="24"/>
  <c r="K18" i="24"/>
  <c r="K19" i="24" s="1"/>
  <c r="P19" i="24"/>
  <c r="K17" i="24"/>
  <c r="P15" i="24"/>
  <c r="F26" i="8"/>
  <c r="C12" i="13"/>
  <c r="C13" i="13"/>
  <c r="K28" i="13"/>
  <c r="K22" i="13"/>
  <c r="K17" i="13"/>
  <c r="J24" i="13"/>
  <c r="J28" i="13" s="1"/>
  <c r="J25" i="13"/>
  <c r="J26" i="13"/>
  <c r="J27" i="13"/>
  <c r="J20" i="13"/>
  <c r="J22" i="13" s="1"/>
  <c r="L105" i="13" s="1"/>
  <c r="L107" i="13" s="1"/>
  <c r="J21" i="13"/>
  <c r="J12" i="13"/>
  <c r="J13" i="13"/>
  <c r="J14" i="13"/>
  <c r="J15" i="13"/>
  <c r="J17" i="13"/>
  <c r="J16" i="13"/>
  <c r="C25" i="13"/>
  <c r="C26" i="13"/>
  <c r="C27" i="13"/>
  <c r="C24" i="13"/>
  <c r="C21" i="13"/>
  <c r="C20" i="13"/>
  <c r="C14" i="13"/>
  <c r="C15" i="13"/>
  <c r="C16" i="13"/>
  <c r="D28" i="13"/>
  <c r="D17" i="13"/>
  <c r="E17" i="13"/>
  <c r="D22" i="13"/>
  <c r="E22" i="13"/>
  <c r="U11" i="10"/>
  <c r="V11" i="10"/>
  <c r="W11" i="10"/>
  <c r="X11" i="10"/>
  <c r="Y11" i="10"/>
  <c r="U12" i="10"/>
  <c r="V12" i="10"/>
  <c r="W12" i="10"/>
  <c r="X12" i="10"/>
  <c r="Y12" i="10"/>
  <c r="U13" i="10"/>
  <c r="V13" i="10"/>
  <c r="W13" i="10"/>
  <c r="X13" i="10"/>
  <c r="Y13" i="10"/>
  <c r="U14" i="10"/>
  <c r="V14" i="10"/>
  <c r="W14" i="10"/>
  <c r="X14" i="10"/>
  <c r="Y14" i="10"/>
  <c r="U15" i="10"/>
  <c r="V15" i="10"/>
  <c r="W15" i="10"/>
  <c r="X15" i="10"/>
  <c r="Y15" i="10"/>
  <c r="Y19" i="10"/>
  <c r="X19" i="10"/>
  <c r="W19" i="10"/>
  <c r="V19" i="10"/>
  <c r="U19" i="10"/>
  <c r="T19" i="10"/>
  <c r="Y18" i="10"/>
  <c r="Y20" i="10" s="1"/>
  <c r="X18" i="10"/>
  <c r="W18" i="10"/>
  <c r="W20" i="10"/>
  <c r="V18" i="10"/>
  <c r="U18" i="10"/>
  <c r="S18" i="10" s="1"/>
  <c r="Y25" i="10"/>
  <c r="X25" i="10"/>
  <c r="W25" i="10"/>
  <c r="V25" i="10"/>
  <c r="U25" i="10"/>
  <c r="T25" i="10"/>
  <c r="S25" i="10" s="1"/>
  <c r="Y24" i="10"/>
  <c r="X24" i="10"/>
  <c r="W24" i="10"/>
  <c r="V24" i="10"/>
  <c r="U24" i="10"/>
  <c r="T24" i="10"/>
  <c r="Y23" i="10"/>
  <c r="X23" i="10"/>
  <c r="X26" i="10" s="1"/>
  <c r="W23" i="10"/>
  <c r="V23" i="10"/>
  <c r="U23" i="10"/>
  <c r="T23" i="10"/>
  <c r="S23" i="10" s="1"/>
  <c r="Y22" i="10"/>
  <c r="X22" i="10"/>
  <c r="W22" i="10"/>
  <c r="V22" i="10"/>
  <c r="U22" i="10"/>
  <c r="T20" i="10"/>
  <c r="T12" i="10"/>
  <c r="T13" i="10"/>
  <c r="S13" i="10" s="1"/>
  <c r="S16" i="10" s="1"/>
  <c r="T14" i="10"/>
  <c r="T15" i="10"/>
  <c r="P14" i="10"/>
  <c r="R25" i="10"/>
  <c r="Q25" i="10"/>
  <c r="P25" i="10"/>
  <c r="O25" i="10"/>
  <c r="N25" i="10"/>
  <c r="L25" i="10" s="1"/>
  <c r="M25" i="10"/>
  <c r="R24" i="10"/>
  <c r="Q24" i="10"/>
  <c r="P24" i="10"/>
  <c r="L24" i="10" s="1"/>
  <c r="O24" i="10"/>
  <c r="N24" i="10"/>
  <c r="M24" i="10"/>
  <c r="R23" i="10"/>
  <c r="R26" i="10" s="1"/>
  <c r="Q23" i="10"/>
  <c r="P23" i="10"/>
  <c r="O23" i="10"/>
  <c r="N23" i="10"/>
  <c r="N26" i="10" s="1"/>
  <c r="M23" i="10"/>
  <c r="R22" i="10"/>
  <c r="Q22" i="10"/>
  <c r="P22" i="10"/>
  <c r="L22" i="10" s="1"/>
  <c r="O22" i="10"/>
  <c r="N22" i="10"/>
  <c r="R19" i="10"/>
  <c r="Q19" i="10"/>
  <c r="Q20" i="10" s="1"/>
  <c r="P19" i="10"/>
  <c r="O19" i="10"/>
  <c r="N19" i="10"/>
  <c r="M19" i="10"/>
  <c r="L19" i="10" s="1"/>
  <c r="R18" i="10"/>
  <c r="R20" i="10" s="1"/>
  <c r="Q18" i="10"/>
  <c r="P18" i="10"/>
  <c r="O18" i="10"/>
  <c r="L18" i="10" s="1"/>
  <c r="L20" i="10" s="1"/>
  <c r="N18" i="10"/>
  <c r="N20" i="10"/>
  <c r="N11" i="10"/>
  <c r="N16" i="10" s="1"/>
  <c r="O11" i="10"/>
  <c r="P11" i="10"/>
  <c r="Q11" i="10"/>
  <c r="R11" i="10"/>
  <c r="R16" i="10" s="1"/>
  <c r="N12" i="10"/>
  <c r="O12" i="10"/>
  <c r="P12" i="10"/>
  <c r="Q12" i="10"/>
  <c r="Q16" i="10" s="1"/>
  <c r="R12" i="10"/>
  <c r="N13" i="10"/>
  <c r="O13" i="10"/>
  <c r="P13" i="10"/>
  <c r="P16" i="10" s="1"/>
  <c r="Q13" i="10"/>
  <c r="R13" i="10"/>
  <c r="N14" i="10"/>
  <c r="O14" i="10"/>
  <c r="L14" i="10" s="1"/>
  <c r="Q14" i="10"/>
  <c r="R14" i="10"/>
  <c r="N15" i="10"/>
  <c r="O15" i="10"/>
  <c r="P15" i="10"/>
  <c r="Q15" i="10"/>
  <c r="R15" i="10"/>
  <c r="M12" i="10"/>
  <c r="M16" i="10" s="1"/>
  <c r="M13" i="10"/>
  <c r="M14" i="10"/>
  <c r="M15" i="10"/>
  <c r="J24" i="10"/>
  <c r="K25" i="10"/>
  <c r="J25" i="10"/>
  <c r="I25" i="10"/>
  <c r="H25" i="10"/>
  <c r="H26" i="10" s="1"/>
  <c r="G25" i="10"/>
  <c r="F25" i="10"/>
  <c r="K24" i="10"/>
  <c r="I24" i="10"/>
  <c r="E24" i="10" s="1"/>
  <c r="H24" i="10"/>
  <c r="G24" i="10"/>
  <c r="F24" i="10"/>
  <c r="F26" i="10" s="1"/>
  <c r="K23" i="10"/>
  <c r="K26" i="10" s="1"/>
  <c r="J23" i="10"/>
  <c r="I23" i="10"/>
  <c r="H23" i="10"/>
  <c r="G23" i="10"/>
  <c r="E23" i="10" s="1"/>
  <c r="F23" i="10"/>
  <c r="K22" i="10"/>
  <c r="J22" i="10"/>
  <c r="I22" i="10"/>
  <c r="I26" i="10" s="1"/>
  <c r="H22" i="10"/>
  <c r="G22" i="10"/>
  <c r="K19" i="10"/>
  <c r="J19" i="10"/>
  <c r="J20" i="10" s="1"/>
  <c r="I19" i="10"/>
  <c r="H19" i="10"/>
  <c r="G19" i="10"/>
  <c r="F19" i="10"/>
  <c r="F20" i="10" s="1"/>
  <c r="K18" i="10"/>
  <c r="J18" i="10"/>
  <c r="I18" i="10"/>
  <c r="I20" i="10"/>
  <c r="H18" i="10"/>
  <c r="H20" i="10"/>
  <c r="G18" i="10"/>
  <c r="G11" i="10"/>
  <c r="H11" i="10"/>
  <c r="H16" i="10" s="1"/>
  <c r="I11" i="10"/>
  <c r="J11" i="10"/>
  <c r="K11" i="10"/>
  <c r="G12" i="10"/>
  <c r="H12" i="10"/>
  <c r="I12" i="10"/>
  <c r="J12" i="10"/>
  <c r="K12" i="10"/>
  <c r="H13" i="10"/>
  <c r="I13" i="10"/>
  <c r="J13" i="10"/>
  <c r="K13" i="10"/>
  <c r="G14" i="10"/>
  <c r="H14" i="10"/>
  <c r="I14" i="10"/>
  <c r="J14" i="10"/>
  <c r="K14" i="10"/>
  <c r="G15" i="10"/>
  <c r="H15" i="10"/>
  <c r="I15" i="10"/>
  <c r="J15" i="10"/>
  <c r="K15" i="10"/>
  <c r="F12" i="10"/>
  <c r="F13" i="10"/>
  <c r="F14" i="10"/>
  <c r="F15" i="10"/>
  <c r="BO24" i="9"/>
  <c r="BN24" i="9"/>
  <c r="BM24" i="9"/>
  <c r="BL24" i="9"/>
  <c r="BI24" i="9" s="1"/>
  <c r="BK24" i="9"/>
  <c r="BJ24" i="9"/>
  <c r="BO23" i="9"/>
  <c r="BN23" i="9"/>
  <c r="BM23" i="9"/>
  <c r="BL23" i="9"/>
  <c r="BK23" i="9"/>
  <c r="BJ23" i="9"/>
  <c r="BI23" i="9" s="1"/>
  <c r="BO22" i="9"/>
  <c r="BN22" i="9"/>
  <c r="BM22" i="9"/>
  <c r="BL22" i="9"/>
  <c r="BI22" i="9" s="1"/>
  <c r="BK22" i="9"/>
  <c r="BJ22" i="9"/>
  <c r="BO21" i="9"/>
  <c r="BN21" i="9"/>
  <c r="BN25" i="9" s="1"/>
  <c r="BM21" i="9"/>
  <c r="BL21" i="9"/>
  <c r="BK21" i="9"/>
  <c r="BO19" i="9"/>
  <c r="BO18" i="9"/>
  <c r="BN18" i="9"/>
  <c r="BM18" i="9"/>
  <c r="BL18" i="9"/>
  <c r="BI18" i="9" s="1"/>
  <c r="BK18" i="9"/>
  <c r="BJ18" i="9"/>
  <c r="BO17" i="9"/>
  <c r="BN17" i="9"/>
  <c r="BI17" i="9" s="1"/>
  <c r="BI19" i="9" s="1"/>
  <c r="BM17" i="9"/>
  <c r="BL17" i="9"/>
  <c r="BK17" i="9"/>
  <c r="BJ11" i="9"/>
  <c r="BJ15" i="9" s="1"/>
  <c r="BJ12" i="9"/>
  <c r="BJ13" i="9"/>
  <c r="BJ14" i="9"/>
  <c r="BJ25" i="9"/>
  <c r="BD21" i="9"/>
  <c r="BE21" i="9"/>
  <c r="BF21" i="9"/>
  <c r="BG21" i="9"/>
  <c r="BG25" i="9" s="1"/>
  <c r="BH21" i="9"/>
  <c r="BD22" i="9"/>
  <c r="BE22" i="9"/>
  <c r="BF22" i="9"/>
  <c r="BB22" i="9" s="1"/>
  <c r="BG22" i="9"/>
  <c r="BH22" i="9"/>
  <c r="BD23" i="9"/>
  <c r="BE23" i="9"/>
  <c r="BB23" i="9" s="1"/>
  <c r="BF23" i="9"/>
  <c r="BG23" i="9"/>
  <c r="BH23" i="9"/>
  <c r="BD24" i="9"/>
  <c r="BD25" i="9" s="1"/>
  <c r="BE24" i="9"/>
  <c r="BF24" i="9"/>
  <c r="BG24" i="9"/>
  <c r="BH24" i="9"/>
  <c r="BH25" i="9" s="1"/>
  <c r="BC22" i="9"/>
  <c r="BC23" i="9"/>
  <c r="BC24" i="9"/>
  <c r="BD17" i="9"/>
  <c r="BD19" i="9" s="1"/>
  <c r="BE17" i="9"/>
  <c r="BE18" i="9"/>
  <c r="BE19" i="9"/>
  <c r="BF17" i="9"/>
  <c r="BG17" i="9"/>
  <c r="BH17" i="9"/>
  <c r="BD18" i="9"/>
  <c r="BF18" i="9"/>
  <c r="BG18" i="9"/>
  <c r="BH18" i="9"/>
  <c r="BC25" i="9"/>
  <c r="BD10" i="9"/>
  <c r="BE10" i="9"/>
  <c r="BF10" i="9"/>
  <c r="BG10" i="9"/>
  <c r="BH10" i="9"/>
  <c r="BD11" i="9"/>
  <c r="BE11" i="9"/>
  <c r="BF11" i="9"/>
  <c r="BG11" i="9"/>
  <c r="BH11" i="9"/>
  <c r="BD12" i="9"/>
  <c r="BE12" i="9"/>
  <c r="BF12" i="9"/>
  <c r="BG12" i="9"/>
  <c r="BH12" i="9"/>
  <c r="BD13" i="9"/>
  <c r="BE13" i="9"/>
  <c r="BF13" i="9"/>
  <c r="BG13" i="9"/>
  <c r="BH13" i="9"/>
  <c r="BD14" i="9"/>
  <c r="BE14" i="9"/>
  <c r="BF14" i="9"/>
  <c r="BG14" i="9"/>
  <c r="BH14" i="9"/>
  <c r="BC11" i="9"/>
  <c r="BC12" i="9"/>
  <c r="BC13" i="9"/>
  <c r="BC14" i="9"/>
  <c r="AW21" i="9"/>
  <c r="AX21" i="9"/>
  <c r="AY21" i="9"/>
  <c r="AZ21" i="9"/>
  <c r="BA21" i="9"/>
  <c r="AW22" i="9"/>
  <c r="AX22" i="9"/>
  <c r="AY22" i="9"/>
  <c r="AZ22" i="9"/>
  <c r="BA22" i="9"/>
  <c r="AW23" i="9"/>
  <c r="AX23" i="9"/>
  <c r="AY23" i="9"/>
  <c r="AZ23" i="9"/>
  <c r="BA23" i="9"/>
  <c r="AW24" i="9"/>
  <c r="AX24" i="9"/>
  <c r="AY24" i="9"/>
  <c r="AZ24" i="9"/>
  <c r="BA24" i="9"/>
  <c r="AV22" i="9"/>
  <c r="AV23" i="9"/>
  <c r="AV24" i="9"/>
  <c r="AW17" i="9"/>
  <c r="AX17" i="9"/>
  <c r="AY17" i="9"/>
  <c r="AZ17" i="9"/>
  <c r="BA17" i="9"/>
  <c r="AW18" i="9"/>
  <c r="AX18" i="9"/>
  <c r="AY18" i="9"/>
  <c r="AZ18" i="9"/>
  <c r="BA18" i="9"/>
  <c r="AV25" i="9"/>
  <c r="AW10" i="9"/>
  <c r="AX10" i="9"/>
  <c r="AY10" i="9"/>
  <c r="AZ10" i="9"/>
  <c r="BA10" i="9"/>
  <c r="AW11" i="9"/>
  <c r="AX11" i="9"/>
  <c r="AY11" i="9"/>
  <c r="AZ11" i="9"/>
  <c r="BA11" i="9"/>
  <c r="AW12" i="9"/>
  <c r="AX12" i="9"/>
  <c r="AY12" i="9"/>
  <c r="AZ12" i="9"/>
  <c r="BA12" i="9"/>
  <c r="AW13" i="9"/>
  <c r="AX13" i="9"/>
  <c r="AY13" i="9"/>
  <c r="AZ13" i="9"/>
  <c r="BA13" i="9"/>
  <c r="AW14" i="9"/>
  <c r="AX14" i="9"/>
  <c r="AY14" i="9"/>
  <c r="AZ14" i="9"/>
  <c r="BA14" i="9"/>
  <c r="AV11" i="9"/>
  <c r="AV12" i="9"/>
  <c r="AV13" i="9"/>
  <c r="AV14" i="9"/>
  <c r="AT10" i="9"/>
  <c r="AT18" i="9"/>
  <c r="AS18" i="9"/>
  <c r="AR18" i="9"/>
  <c r="AQ18" i="9"/>
  <c r="AP18" i="9"/>
  <c r="AT17" i="9"/>
  <c r="AS17" i="9"/>
  <c r="AR17" i="9"/>
  <c r="AQ17" i="9"/>
  <c r="AP17" i="9"/>
  <c r="AT24" i="9"/>
  <c r="AS24" i="9"/>
  <c r="AR24" i="9"/>
  <c r="AQ24" i="9"/>
  <c r="AP24" i="9"/>
  <c r="AO24" i="9"/>
  <c r="AT23" i="9"/>
  <c r="AS23" i="9"/>
  <c r="AR23" i="9"/>
  <c r="AQ23" i="9"/>
  <c r="AP23" i="9"/>
  <c r="AO23" i="9"/>
  <c r="AT22" i="9"/>
  <c r="AS22" i="9"/>
  <c r="AR22" i="9"/>
  <c r="AQ22" i="9"/>
  <c r="AP22" i="9"/>
  <c r="AO22" i="9"/>
  <c r="AT21" i="9"/>
  <c r="AS21" i="9"/>
  <c r="AR21" i="9"/>
  <c r="AR25" i="9" s="1"/>
  <c r="AQ21" i="9"/>
  <c r="AP21" i="9"/>
  <c r="AO25" i="9"/>
  <c r="AP10" i="9"/>
  <c r="AQ10" i="9"/>
  <c r="AR10" i="9"/>
  <c r="AS10" i="9"/>
  <c r="AP11" i="9"/>
  <c r="AQ11" i="9"/>
  <c r="AR11" i="9"/>
  <c r="AS11" i="9"/>
  <c r="AT11" i="9"/>
  <c r="AP12" i="9"/>
  <c r="AQ12" i="9"/>
  <c r="AR12" i="9"/>
  <c r="AS12" i="9"/>
  <c r="AT12" i="9"/>
  <c r="AP13" i="9"/>
  <c r="AQ13" i="9"/>
  <c r="AR13" i="9"/>
  <c r="AS13" i="9"/>
  <c r="AT13" i="9"/>
  <c r="AP14" i="9"/>
  <c r="AQ14" i="9"/>
  <c r="AR14" i="9"/>
  <c r="AS14" i="9"/>
  <c r="AT14" i="9"/>
  <c r="AO14" i="9"/>
  <c r="AO13" i="9"/>
  <c r="AO12" i="9"/>
  <c r="AO11" i="9"/>
  <c r="AH22" i="9"/>
  <c r="AI22" i="9"/>
  <c r="AJ22" i="9"/>
  <c r="AK22" i="9"/>
  <c r="AL22" i="9"/>
  <c r="AM22" i="9"/>
  <c r="AH23" i="9"/>
  <c r="AI23" i="9"/>
  <c r="AJ23" i="9"/>
  <c r="AK23" i="9"/>
  <c r="AL23" i="9"/>
  <c r="AM23" i="9"/>
  <c r="AH24" i="9"/>
  <c r="AI24" i="9"/>
  <c r="AJ24" i="9"/>
  <c r="AK24" i="9"/>
  <c r="AL24" i="9"/>
  <c r="AM24" i="9"/>
  <c r="AM21" i="9"/>
  <c r="AL21" i="9"/>
  <c r="AK21" i="9"/>
  <c r="AJ21" i="9"/>
  <c r="AI21" i="9"/>
  <c r="AM18" i="9"/>
  <c r="AL18" i="9"/>
  <c r="AK18" i="9"/>
  <c r="AJ18" i="9"/>
  <c r="AI18" i="9"/>
  <c r="AA18" i="9"/>
  <c r="AB18" i="9"/>
  <c r="AC18" i="9"/>
  <c r="AD18" i="9"/>
  <c r="AE18" i="9"/>
  <c r="AF18" i="9"/>
  <c r="AF17" i="9"/>
  <c r="AE17" i="9"/>
  <c r="AD17" i="9"/>
  <c r="AC17" i="9"/>
  <c r="AB17" i="9"/>
  <c r="AI10" i="9"/>
  <c r="AJ10" i="9"/>
  <c r="AK10" i="9"/>
  <c r="AL10" i="9"/>
  <c r="AM10" i="9"/>
  <c r="AI11" i="9"/>
  <c r="AJ11" i="9"/>
  <c r="AK11" i="9"/>
  <c r="AL11" i="9"/>
  <c r="AM11" i="9"/>
  <c r="AI12" i="9"/>
  <c r="AJ12" i="9"/>
  <c r="AK12" i="9"/>
  <c r="AL12" i="9"/>
  <c r="AM12" i="9"/>
  <c r="AI13" i="9"/>
  <c r="AJ13" i="9"/>
  <c r="AK13" i="9"/>
  <c r="AL13" i="9"/>
  <c r="AM13" i="9"/>
  <c r="AI14" i="9"/>
  <c r="AJ14" i="9"/>
  <c r="AK14" i="9"/>
  <c r="AL14" i="9"/>
  <c r="AM14" i="9"/>
  <c r="AH11" i="9"/>
  <c r="AH12" i="9"/>
  <c r="AH13" i="9"/>
  <c r="AH14" i="9"/>
  <c r="AB21" i="9"/>
  <c r="AC21" i="9"/>
  <c r="AD21" i="9"/>
  <c r="AE21" i="9"/>
  <c r="AF21" i="9"/>
  <c r="AB22" i="9"/>
  <c r="AC22" i="9"/>
  <c r="AD22" i="9"/>
  <c r="AE22" i="9"/>
  <c r="AF22" i="9"/>
  <c r="AB23" i="9"/>
  <c r="AC23" i="9"/>
  <c r="AD23" i="9"/>
  <c r="AE23" i="9"/>
  <c r="AF23" i="9"/>
  <c r="AB24" i="9"/>
  <c r="AC24" i="9"/>
  <c r="AD24" i="9"/>
  <c r="AE24" i="9"/>
  <c r="AF24" i="9"/>
  <c r="AA22" i="9"/>
  <c r="AA25" i="9" s="1"/>
  <c r="AA23" i="9"/>
  <c r="AA24" i="9"/>
  <c r="AB10" i="9"/>
  <c r="AC10" i="9"/>
  <c r="AD10" i="9"/>
  <c r="AE10" i="9"/>
  <c r="AF10" i="9"/>
  <c r="AB11" i="9"/>
  <c r="AC11" i="9"/>
  <c r="AD11" i="9"/>
  <c r="AE11" i="9"/>
  <c r="AF11" i="9"/>
  <c r="AB12" i="9"/>
  <c r="AC12" i="9"/>
  <c r="AD12" i="9"/>
  <c r="AE12" i="9"/>
  <c r="AF12" i="9"/>
  <c r="AB13" i="9"/>
  <c r="AC13" i="9"/>
  <c r="AD13" i="9"/>
  <c r="AE13" i="9"/>
  <c r="AF13" i="9"/>
  <c r="AB14" i="9"/>
  <c r="AC14" i="9"/>
  <c r="AD14" i="9"/>
  <c r="AE14" i="9"/>
  <c r="AF14" i="9"/>
  <c r="AA14" i="9"/>
  <c r="AA13" i="9"/>
  <c r="AA12" i="9"/>
  <c r="AA11" i="9"/>
  <c r="M11" i="9"/>
  <c r="M12" i="9"/>
  <c r="M13" i="9"/>
  <c r="M14" i="9"/>
  <c r="M18" i="9"/>
  <c r="M22" i="9"/>
  <c r="M23" i="9"/>
  <c r="M24" i="9"/>
  <c r="T22" i="9"/>
  <c r="T23" i="9"/>
  <c r="T24" i="9"/>
  <c r="T18" i="9"/>
  <c r="T14" i="9"/>
  <c r="U14" i="9"/>
  <c r="V14" i="9"/>
  <c r="W14" i="9"/>
  <c r="X14" i="9"/>
  <c r="Y14" i="9"/>
  <c r="T13" i="9"/>
  <c r="U13" i="9"/>
  <c r="V13" i="9"/>
  <c r="W13" i="9"/>
  <c r="X13" i="9"/>
  <c r="Y13" i="9"/>
  <c r="N12" i="9"/>
  <c r="O12" i="9"/>
  <c r="P12" i="9"/>
  <c r="Q12" i="9"/>
  <c r="R12" i="9"/>
  <c r="T12" i="9"/>
  <c r="U12" i="9"/>
  <c r="V12" i="9"/>
  <c r="W12" i="9"/>
  <c r="X12" i="9"/>
  <c r="Y12" i="9"/>
  <c r="AI17" i="9"/>
  <c r="AJ17" i="9"/>
  <c r="AK17" i="9"/>
  <c r="AL17" i="9"/>
  <c r="AL19" i="9"/>
  <c r="AM17" i="9"/>
  <c r="U21" i="9"/>
  <c r="V21" i="9"/>
  <c r="W21" i="9"/>
  <c r="X21" i="9"/>
  <c r="Y21" i="9"/>
  <c r="U22" i="9"/>
  <c r="V22" i="9"/>
  <c r="W22" i="9"/>
  <c r="X22" i="9"/>
  <c r="Y22" i="9"/>
  <c r="U23" i="9"/>
  <c r="V23" i="9"/>
  <c r="W23" i="9"/>
  <c r="X23" i="9"/>
  <c r="Y23" i="9"/>
  <c r="U24" i="9"/>
  <c r="V24" i="9"/>
  <c r="W24" i="9"/>
  <c r="X24" i="9"/>
  <c r="Y24" i="9"/>
  <c r="U17" i="9"/>
  <c r="V17" i="9"/>
  <c r="W17" i="9"/>
  <c r="X17" i="9"/>
  <c r="Y17" i="9"/>
  <c r="U18" i="9"/>
  <c r="V18" i="9"/>
  <c r="W18" i="9"/>
  <c r="X18" i="9"/>
  <c r="Y18" i="9"/>
  <c r="U10" i="9"/>
  <c r="V10" i="9"/>
  <c r="W10" i="9"/>
  <c r="X10" i="9"/>
  <c r="Y10" i="9"/>
  <c r="T11" i="9"/>
  <c r="U11" i="9"/>
  <c r="V11" i="9"/>
  <c r="W11" i="9"/>
  <c r="X11" i="9"/>
  <c r="Y11" i="9"/>
  <c r="N21" i="9"/>
  <c r="O21" i="9"/>
  <c r="P21" i="9"/>
  <c r="Q21" i="9"/>
  <c r="R21" i="9"/>
  <c r="N22" i="9"/>
  <c r="O22" i="9"/>
  <c r="P22" i="9"/>
  <c r="Q22" i="9"/>
  <c r="R22" i="9"/>
  <c r="N23" i="9"/>
  <c r="O23" i="9"/>
  <c r="P23" i="9"/>
  <c r="Q23" i="9"/>
  <c r="R23" i="9"/>
  <c r="N24" i="9"/>
  <c r="O24" i="9"/>
  <c r="P24" i="9"/>
  <c r="Q24" i="9"/>
  <c r="R24" i="9"/>
  <c r="N17" i="9"/>
  <c r="O17" i="9"/>
  <c r="P17" i="9"/>
  <c r="Q17" i="9"/>
  <c r="R17" i="9"/>
  <c r="R18" i="9"/>
  <c r="R19" i="9" s="1"/>
  <c r="N18" i="9"/>
  <c r="O18" i="9"/>
  <c r="P18" i="9"/>
  <c r="Q18" i="9"/>
  <c r="Q19" i="9" s="1"/>
  <c r="N10" i="9"/>
  <c r="O10" i="9"/>
  <c r="P10" i="9"/>
  <c r="Q10" i="9"/>
  <c r="R10" i="9"/>
  <c r="N11" i="9"/>
  <c r="O11" i="9"/>
  <c r="P11" i="9"/>
  <c r="Q11" i="9"/>
  <c r="R11" i="9"/>
  <c r="N13" i="9"/>
  <c r="O13" i="9"/>
  <c r="P13" i="9"/>
  <c r="Q13" i="9"/>
  <c r="R13" i="9"/>
  <c r="N14" i="9"/>
  <c r="O14" i="9"/>
  <c r="P14" i="9"/>
  <c r="Q14" i="9"/>
  <c r="R14" i="9"/>
  <c r="F3" i="9"/>
  <c r="AH11" i="8"/>
  <c r="AH13" i="8"/>
  <c r="AH14" i="8"/>
  <c r="AH15" i="8"/>
  <c r="AH18" i="8"/>
  <c r="AH19" i="8"/>
  <c r="AH22" i="8"/>
  <c r="AH23" i="8"/>
  <c r="AH24" i="8"/>
  <c r="AH25" i="8"/>
  <c r="AA13" i="8"/>
  <c r="AA14" i="8"/>
  <c r="AA15" i="8"/>
  <c r="T13" i="8"/>
  <c r="T14" i="8"/>
  <c r="T15" i="8"/>
  <c r="M11" i="8"/>
  <c r="M13" i="8"/>
  <c r="M14" i="8"/>
  <c r="M15" i="8"/>
  <c r="M18" i="8"/>
  <c r="M19" i="8"/>
  <c r="M22" i="8"/>
  <c r="M23" i="8"/>
  <c r="M24" i="8"/>
  <c r="M25" i="8"/>
  <c r="R15" i="8"/>
  <c r="Q15" i="8"/>
  <c r="P15" i="8"/>
  <c r="O15" i="8"/>
  <c r="N15" i="8"/>
  <c r="R14" i="8"/>
  <c r="Q14" i="8"/>
  <c r="P14" i="8"/>
  <c r="O14" i="8"/>
  <c r="R13" i="8"/>
  <c r="Q13" i="8"/>
  <c r="P13" i="8"/>
  <c r="O13" i="8"/>
  <c r="N13" i="8"/>
  <c r="AM11" i="8"/>
  <c r="AL11" i="8"/>
  <c r="AK11" i="8"/>
  <c r="AJ11" i="8"/>
  <c r="R11" i="8"/>
  <c r="Q11" i="8"/>
  <c r="P11" i="8"/>
  <c r="O11" i="8"/>
  <c r="O16" i="8" s="1"/>
  <c r="N11" i="8"/>
  <c r="J11" i="8"/>
  <c r="I11" i="8"/>
  <c r="H11" i="8"/>
  <c r="E11" i="8" s="1"/>
  <c r="K11" i="8"/>
  <c r="AG28" i="5"/>
  <c r="AH17" i="5"/>
  <c r="X18" i="5"/>
  <c r="P22" i="5"/>
  <c r="BL19" i="9"/>
  <c r="BN19" i="9"/>
  <c r="BK19" i="9"/>
  <c r="BJ19" i="9"/>
  <c r="S28" i="3"/>
  <c r="AK22" i="3"/>
  <c r="AG22" i="3"/>
  <c r="G10" i="9"/>
  <c r="G14" i="9"/>
  <c r="G12" i="9"/>
  <c r="J11" i="9"/>
  <c r="K13" i="9"/>
  <c r="K12" i="9"/>
  <c r="K10" i="9"/>
  <c r="K14" i="9"/>
  <c r="K11" i="9"/>
  <c r="J14" i="9"/>
  <c r="J10" i="9"/>
  <c r="J12" i="9"/>
  <c r="G13" i="9"/>
  <c r="F12" i="9"/>
  <c r="H11" i="9"/>
  <c r="F11" i="9"/>
  <c r="G11" i="9"/>
  <c r="H13" i="9"/>
  <c r="H12" i="9"/>
  <c r="I14" i="9"/>
  <c r="I10" i="9"/>
  <c r="H14" i="9"/>
  <c r="H10" i="9"/>
  <c r="I12" i="9"/>
  <c r="F13" i="9"/>
  <c r="I11" i="9"/>
  <c r="J13" i="9"/>
  <c r="I13" i="9"/>
  <c r="F14" i="9"/>
  <c r="A11" i="13"/>
  <c r="A12" i="13"/>
  <c r="AM15" i="8"/>
  <c r="AL15" i="8"/>
  <c r="AK15" i="8"/>
  <c r="AJ15" i="8"/>
  <c r="AI15" i="8"/>
  <c r="AG15" i="8" s="1"/>
  <c r="AM14" i="8"/>
  <c r="AL14" i="8"/>
  <c r="AK14" i="8"/>
  <c r="AJ14" i="8"/>
  <c r="AI14" i="8"/>
  <c r="AM13" i="8"/>
  <c r="AL13" i="8"/>
  <c r="AK13" i="8"/>
  <c r="AJ13" i="8"/>
  <c r="AI13" i="8"/>
  <c r="AF15" i="8"/>
  <c r="AE15" i="8"/>
  <c r="AD15" i="8"/>
  <c r="AC15" i="8"/>
  <c r="AB15" i="8"/>
  <c r="AF14" i="8"/>
  <c r="AE14" i="8"/>
  <c r="AD14" i="8"/>
  <c r="AC14" i="8"/>
  <c r="AB14" i="8"/>
  <c r="AF13" i="8"/>
  <c r="AE13" i="8"/>
  <c r="AD13" i="8"/>
  <c r="AC13" i="8"/>
  <c r="AB13" i="8"/>
  <c r="Y15" i="8"/>
  <c r="X15" i="8"/>
  <c r="W15" i="8"/>
  <c r="V15" i="8"/>
  <c r="U15" i="8"/>
  <c r="Y14" i="8"/>
  <c r="X14" i="8"/>
  <c r="W14" i="8"/>
  <c r="V14" i="8"/>
  <c r="U14" i="8"/>
  <c r="Y13" i="8"/>
  <c r="X13" i="8"/>
  <c r="W13" i="8"/>
  <c r="V13" i="8"/>
  <c r="U13" i="8"/>
  <c r="S13" i="8" s="1"/>
  <c r="A11" i="5"/>
  <c r="A11" i="4"/>
  <c r="C13" i="14"/>
  <c r="H13" i="14" s="1"/>
  <c r="B1" i="12"/>
  <c r="B1" i="22"/>
  <c r="B1" i="21"/>
  <c r="B1" i="20"/>
  <c r="B1" i="11"/>
  <c r="B1" i="19"/>
  <c r="B1" i="10"/>
  <c r="B1" i="9"/>
  <c r="B3" i="10"/>
  <c r="B2" i="10"/>
  <c r="B3" i="9"/>
  <c r="B2" i="9"/>
  <c r="B1" i="8"/>
  <c r="B1" i="15"/>
  <c r="B1" i="16"/>
  <c r="B1" i="7"/>
  <c r="B1" i="6"/>
  <c r="B1" i="17"/>
  <c r="B1" i="18"/>
  <c r="B1" i="5"/>
  <c r="B3" i="12"/>
  <c r="B2" i="12"/>
  <c r="B3" i="22"/>
  <c r="B2" i="22"/>
  <c r="B3" i="21"/>
  <c r="B2" i="21"/>
  <c r="B3" i="20"/>
  <c r="B2" i="20"/>
  <c r="B3" i="11"/>
  <c r="B2" i="11"/>
  <c r="B3" i="19"/>
  <c r="B2" i="19"/>
  <c r="B3" i="8"/>
  <c r="B2" i="8"/>
  <c r="B3" i="15"/>
  <c r="B2" i="15"/>
  <c r="B3" i="16"/>
  <c r="B2" i="16"/>
  <c r="B3" i="7"/>
  <c r="B2" i="7"/>
  <c r="B3" i="6"/>
  <c r="B2" i="6"/>
  <c r="B3" i="17"/>
  <c r="B2" i="17"/>
  <c r="B3" i="18"/>
  <c r="B2" i="18"/>
  <c r="B3" i="5"/>
  <c r="B2" i="5"/>
  <c r="B1" i="4"/>
  <c r="B3" i="4"/>
  <c r="B2" i="4"/>
  <c r="B3" i="3"/>
  <c r="B2" i="3"/>
  <c r="B1" i="3"/>
  <c r="W10" i="12"/>
  <c r="M10" i="12"/>
  <c r="I10" i="22"/>
  <c r="J8" i="20"/>
  <c r="J8" i="19"/>
  <c r="K14" i="18"/>
  <c r="L10" i="19" s="1"/>
  <c r="K15" i="18"/>
  <c r="D14" i="18"/>
  <c r="I10" i="19" s="1"/>
  <c r="K9" i="18"/>
  <c r="K14" i="17"/>
  <c r="K15" i="17"/>
  <c r="D14" i="17"/>
  <c r="E10" i="11"/>
  <c r="K9" i="17"/>
  <c r="R14" i="16"/>
  <c r="V10" i="22" s="1"/>
  <c r="K14" i="16"/>
  <c r="P10" i="22"/>
  <c r="D14" i="16"/>
  <c r="G10" i="22" s="1"/>
  <c r="E10" i="22"/>
  <c r="D10" i="22"/>
  <c r="D15" i="16"/>
  <c r="R15" i="15"/>
  <c r="D14" i="15"/>
  <c r="I10" i="12" s="1"/>
  <c r="P28" i="13"/>
  <c r="O28" i="13"/>
  <c r="N28" i="13"/>
  <c r="M28" i="13"/>
  <c r="L28" i="13"/>
  <c r="I28" i="13"/>
  <c r="H28" i="13"/>
  <c r="G28" i="13"/>
  <c r="F28" i="13"/>
  <c r="E28" i="13"/>
  <c r="A28" i="13"/>
  <c r="P22" i="13"/>
  <c r="O22" i="13"/>
  <c r="N22" i="13"/>
  <c r="M22" i="13"/>
  <c r="L22" i="13"/>
  <c r="I22" i="13"/>
  <c r="H22" i="13"/>
  <c r="G22" i="13"/>
  <c r="F22" i="13"/>
  <c r="P17" i="13"/>
  <c r="O17" i="13"/>
  <c r="N17" i="13"/>
  <c r="M17" i="13"/>
  <c r="L17" i="13"/>
  <c r="I17" i="13"/>
  <c r="H17" i="13"/>
  <c r="G17" i="13"/>
  <c r="F17" i="13"/>
  <c r="J8" i="11"/>
  <c r="X20" i="10"/>
  <c r="V20" i="10"/>
  <c r="K24" i="9"/>
  <c r="J24" i="9"/>
  <c r="I24" i="9"/>
  <c r="E24" i="9" s="1"/>
  <c r="H24" i="9"/>
  <c r="G24" i="9"/>
  <c r="K23" i="9"/>
  <c r="J23" i="9"/>
  <c r="E23" i="9" s="1"/>
  <c r="I23" i="9"/>
  <c r="H23" i="9"/>
  <c r="G23" i="9"/>
  <c r="K22" i="9"/>
  <c r="K25" i="9" s="1"/>
  <c r="J22" i="9"/>
  <c r="I22" i="9"/>
  <c r="H22" i="9"/>
  <c r="G22" i="9"/>
  <c r="E22" i="9" s="1"/>
  <c r="E25" i="9" s="1"/>
  <c r="K21" i="9"/>
  <c r="J21" i="9"/>
  <c r="I21" i="9"/>
  <c r="H21" i="9"/>
  <c r="G21" i="9"/>
  <c r="K18" i="9"/>
  <c r="J18" i="9"/>
  <c r="I18" i="9"/>
  <c r="E18" i="9" s="1"/>
  <c r="H18" i="9"/>
  <c r="G18" i="9"/>
  <c r="K17" i="9"/>
  <c r="J17" i="9"/>
  <c r="I17" i="9"/>
  <c r="H17" i="9"/>
  <c r="AM25" i="8"/>
  <c r="AL25" i="8"/>
  <c r="AG25" i="8" s="1"/>
  <c r="AK25" i="8"/>
  <c r="AJ25" i="8"/>
  <c r="R25" i="8"/>
  <c r="Q25" i="8"/>
  <c r="P25" i="8"/>
  <c r="O25" i="8"/>
  <c r="N25" i="8"/>
  <c r="K25" i="8"/>
  <c r="J25" i="8"/>
  <c r="I25" i="8"/>
  <c r="AM24" i="8"/>
  <c r="AL24" i="8"/>
  <c r="AK24" i="8"/>
  <c r="AJ24" i="8"/>
  <c r="AJ26" i="8" s="1"/>
  <c r="R24" i="8"/>
  <c r="Q24" i="8"/>
  <c r="L24" i="8" s="1"/>
  <c r="P24" i="8"/>
  <c r="O24" i="8"/>
  <c r="N24" i="8"/>
  <c r="K24" i="8"/>
  <c r="J24" i="8"/>
  <c r="I24" i="8"/>
  <c r="H24" i="8"/>
  <c r="AM23" i="8"/>
  <c r="AM26" i="8" s="1"/>
  <c r="AL23" i="8"/>
  <c r="AK23" i="8"/>
  <c r="AJ23" i="8"/>
  <c r="R23" i="8"/>
  <c r="Q23" i="8"/>
  <c r="P23" i="8"/>
  <c r="P26" i="8" s="1"/>
  <c r="O23" i="8"/>
  <c r="N23" i="8"/>
  <c r="K23" i="8"/>
  <c r="J23" i="8"/>
  <c r="J26" i="8" s="1"/>
  <c r="I23" i="8"/>
  <c r="H23" i="8"/>
  <c r="AM22" i="8"/>
  <c r="AL22" i="8"/>
  <c r="AG22" i="8" s="1"/>
  <c r="AG26" i="8" s="1"/>
  <c r="AK22" i="8"/>
  <c r="AJ22" i="8"/>
  <c r="R22" i="8"/>
  <c r="Q22" i="8"/>
  <c r="P22" i="8"/>
  <c r="O22" i="8"/>
  <c r="O26" i="8" s="1"/>
  <c r="N22" i="8"/>
  <c r="K22" i="8"/>
  <c r="J22" i="8"/>
  <c r="I22" i="8"/>
  <c r="AM19" i="8"/>
  <c r="AL19" i="8"/>
  <c r="AK19" i="8"/>
  <c r="AJ19" i="8"/>
  <c r="AJ20" i="8" s="1"/>
  <c r="AI19" i="8"/>
  <c r="R19" i="8"/>
  <c r="Q19" i="8"/>
  <c r="P19" i="8"/>
  <c r="O19" i="8"/>
  <c r="N19" i="8"/>
  <c r="N20" i="8" s="1"/>
  <c r="K19" i="8"/>
  <c r="J19" i="8"/>
  <c r="I19" i="8"/>
  <c r="H19" i="8"/>
  <c r="AM18" i="8"/>
  <c r="AL18" i="8"/>
  <c r="AL20" i="8"/>
  <c r="AK18" i="8"/>
  <c r="AG18" i="8" s="1"/>
  <c r="AG20" i="8" s="1"/>
  <c r="AJ18" i="8"/>
  <c r="AI18" i="8"/>
  <c r="R18" i="8"/>
  <c r="Q18" i="8"/>
  <c r="P18" i="8"/>
  <c r="P20" i="8"/>
  <c r="O18" i="8"/>
  <c r="O20" i="8" s="1"/>
  <c r="N18" i="8"/>
  <c r="K18" i="8"/>
  <c r="J18" i="8"/>
  <c r="J20" i="8" s="1"/>
  <c r="I18" i="8"/>
  <c r="H18" i="8"/>
  <c r="H20" i="8"/>
  <c r="G18" i="8"/>
  <c r="R14" i="7"/>
  <c r="R15" i="7" s="1"/>
  <c r="K14" i="7"/>
  <c r="O10" i="21" s="1"/>
  <c r="D14" i="7"/>
  <c r="G10" i="21" s="1"/>
  <c r="K14" i="6"/>
  <c r="K15" i="6" s="1"/>
  <c r="D14" i="6"/>
  <c r="G10" i="20" s="1"/>
  <c r="K9" i="6"/>
  <c r="A28" i="5"/>
  <c r="Q6" i="5"/>
  <c r="X6" i="5" s="1"/>
  <c r="AE6" i="5" s="1"/>
  <c r="J6" i="5"/>
  <c r="J6" i="4"/>
  <c r="Q6" i="4" s="1"/>
  <c r="X6" i="4" s="1"/>
  <c r="AE6" i="4"/>
  <c r="AL6" i="4" s="1"/>
  <c r="AS6" i="4" s="1"/>
  <c r="AZ6" i="4" s="1"/>
  <c r="A28" i="3"/>
  <c r="H22" i="8"/>
  <c r="A11" i="3"/>
  <c r="X6" i="3"/>
  <c r="Q6" i="3"/>
  <c r="J6" i="3"/>
  <c r="AE6" i="3" s="1"/>
  <c r="G17" i="9"/>
  <c r="H25" i="8"/>
  <c r="AI24" i="8"/>
  <c r="AI22" i="8"/>
  <c r="AI25" i="8"/>
  <c r="AI23" i="8"/>
  <c r="V10" i="12"/>
  <c r="R10" i="12"/>
  <c r="M10" i="22"/>
  <c r="H10" i="22"/>
  <c r="J10" i="11"/>
  <c r="L10" i="11"/>
  <c r="O10" i="11"/>
  <c r="D15" i="17"/>
  <c r="H10" i="11"/>
  <c r="D10" i="11"/>
  <c r="C10" i="11"/>
  <c r="F10" i="11"/>
  <c r="G10" i="11"/>
  <c r="I10" i="11"/>
  <c r="O10" i="19"/>
  <c r="J10" i="19"/>
  <c r="M10" i="19"/>
  <c r="K10" i="19"/>
  <c r="N10" i="19"/>
  <c r="P10" i="19"/>
  <c r="F10" i="19"/>
  <c r="K15" i="8"/>
  <c r="I15" i="8"/>
  <c r="H15" i="8"/>
  <c r="K14" i="8"/>
  <c r="J15" i="8"/>
  <c r="I14" i="8"/>
  <c r="J14" i="8"/>
  <c r="H13" i="8"/>
  <c r="J13" i="8"/>
  <c r="I13" i="8"/>
  <c r="K13" i="8"/>
  <c r="T10" i="21"/>
  <c r="Q10" i="12"/>
  <c r="S10" i="12"/>
  <c r="U10" i="12"/>
  <c r="T10" i="12"/>
  <c r="P20" i="10"/>
  <c r="J10" i="22"/>
  <c r="F10" i="22"/>
  <c r="C10" i="22"/>
  <c r="C22" i="13"/>
  <c r="K106" i="13"/>
  <c r="I25" i="26"/>
  <c r="Q14" i="26"/>
  <c r="K11" i="26"/>
  <c r="G25" i="26"/>
  <c r="S25" i="26"/>
  <c r="H19" i="26"/>
  <c r="Q24" i="26"/>
  <c r="U25" i="26"/>
  <c r="T25" i="26"/>
  <c r="R25" i="26"/>
  <c r="K21" i="26"/>
  <c r="M25" i="26"/>
  <c r="P25" i="26"/>
  <c r="K24" i="26"/>
  <c r="K23" i="26"/>
  <c r="G26" i="10"/>
  <c r="E24" i="26"/>
  <c r="K18" i="26"/>
  <c r="O20" i="10"/>
  <c r="M19" i="26"/>
  <c r="K17" i="26"/>
  <c r="L19" i="26"/>
  <c r="P19" i="26"/>
  <c r="N19" i="26"/>
  <c r="G19" i="26"/>
  <c r="I19" i="26"/>
  <c r="R15" i="26"/>
  <c r="Q13" i="26"/>
  <c r="T15" i="26"/>
  <c r="U15" i="26"/>
  <c r="T16" i="10"/>
  <c r="S15" i="26"/>
  <c r="E13" i="26"/>
  <c r="E18" i="10"/>
  <c r="J19" i="26"/>
  <c r="E18" i="26"/>
  <c r="E19" i="26" s="1"/>
  <c r="F19" i="26"/>
  <c r="E17" i="26"/>
  <c r="K11" i="25"/>
  <c r="K14" i="25" s="1"/>
  <c r="S24" i="25"/>
  <c r="BC18" i="25"/>
  <c r="K13" i="25"/>
  <c r="O14" i="25"/>
  <c r="AO13" i="25"/>
  <c r="W16" i="25"/>
  <c r="Z24" i="25"/>
  <c r="AF24" i="25"/>
  <c r="W12" i="25"/>
  <c r="Q21" i="25"/>
  <c r="U24" i="25"/>
  <c r="AM14" i="25"/>
  <c r="AW24" i="25"/>
  <c r="K12" i="25"/>
  <c r="L14" i="25"/>
  <c r="W23" i="25"/>
  <c r="AN18" i="25"/>
  <c r="AL18" i="25"/>
  <c r="AG24" i="25"/>
  <c r="BE24" i="25"/>
  <c r="AK14" i="25"/>
  <c r="AB18" i="25"/>
  <c r="M14" i="25"/>
  <c r="K10" i="25"/>
  <c r="AY14" i="25"/>
  <c r="BF18" i="25"/>
  <c r="AC22" i="25"/>
  <c r="AS24" i="25"/>
  <c r="BA22" i="25"/>
  <c r="BD24" i="25"/>
  <c r="BA23" i="25"/>
  <c r="BB24" i="25"/>
  <c r="BA20" i="25"/>
  <c r="BC24" i="25"/>
  <c r="BA21" i="25"/>
  <c r="BF24" i="25"/>
  <c r="AU22" i="25"/>
  <c r="AU23" i="25"/>
  <c r="AY24" i="25"/>
  <c r="AZ24" i="25"/>
  <c r="AU21" i="25"/>
  <c r="AU20" i="25"/>
  <c r="AV24" i="25"/>
  <c r="AQ24" i="25"/>
  <c r="AO22" i="25"/>
  <c r="AP24" i="25"/>
  <c r="AO20" i="25"/>
  <c r="AT24" i="25"/>
  <c r="AO23" i="25"/>
  <c r="AR24" i="25"/>
  <c r="AI20" i="25"/>
  <c r="AI22" i="25"/>
  <c r="AI24" i="25" s="1"/>
  <c r="AN24" i="25"/>
  <c r="AJ24" i="25"/>
  <c r="AP25" i="9"/>
  <c r="AT25" i="9"/>
  <c r="AM24" i="25"/>
  <c r="AI23" i="25"/>
  <c r="AK24" i="25"/>
  <c r="AD24" i="25"/>
  <c r="AH25" i="9"/>
  <c r="AC21" i="25"/>
  <c r="AH24" i="25"/>
  <c r="AC23" i="25"/>
  <c r="AB24" i="25"/>
  <c r="W22" i="25"/>
  <c r="X24" i="25"/>
  <c r="W20" i="25"/>
  <c r="W24" i="25" s="1"/>
  <c r="Y24" i="25"/>
  <c r="W21" i="25"/>
  <c r="AA24" i="25"/>
  <c r="T24" i="25"/>
  <c r="N24" i="25"/>
  <c r="K21" i="25"/>
  <c r="P24" i="25"/>
  <c r="O24" i="25"/>
  <c r="M24" i="25"/>
  <c r="K20" i="25"/>
  <c r="Q25" i="9"/>
  <c r="L24" i="25"/>
  <c r="K23" i="25"/>
  <c r="K24" i="25" s="1"/>
  <c r="K22" i="25"/>
  <c r="E21" i="9"/>
  <c r="BA17" i="25"/>
  <c r="BA16" i="25"/>
  <c r="AW19" i="9"/>
  <c r="AZ19" i="9"/>
  <c r="AM18" i="25"/>
  <c r="AI17" i="25"/>
  <c r="AI18" i="25" s="1"/>
  <c r="AK18" i="25"/>
  <c r="AJ18" i="25"/>
  <c r="AI16" i="25"/>
  <c r="AO19" i="9"/>
  <c r="AM19" i="9"/>
  <c r="AA18" i="25"/>
  <c r="W17" i="25"/>
  <c r="AA19" i="9"/>
  <c r="AD19" i="9"/>
  <c r="AC19" i="9"/>
  <c r="X19" i="9"/>
  <c r="K18" i="25"/>
  <c r="P19" i="9"/>
  <c r="BF14" i="25"/>
  <c r="BN15" i="9"/>
  <c r="BA13" i="25"/>
  <c r="BK15" i="9"/>
  <c r="BD14" i="25"/>
  <c r="BE14" i="25"/>
  <c r="BA11" i="25"/>
  <c r="BC14" i="25"/>
  <c r="BL15" i="9"/>
  <c r="BA10" i="25"/>
  <c r="BA14" i="25" s="1"/>
  <c r="BB14" i="25"/>
  <c r="BO15" i="9"/>
  <c r="AV14" i="25"/>
  <c r="AU10" i="25"/>
  <c r="AU13" i="25"/>
  <c r="AW14" i="25"/>
  <c r="AU12" i="25"/>
  <c r="AP14" i="25"/>
  <c r="AO10" i="25"/>
  <c r="AO11" i="25"/>
  <c r="AO14" i="25" s="1"/>
  <c r="AQ14" i="25"/>
  <c r="AT14" i="25"/>
  <c r="AL14" i="25"/>
  <c r="AI10" i="25"/>
  <c r="AJ14" i="25"/>
  <c r="AN14" i="25"/>
  <c r="AI11" i="25"/>
  <c r="AH14" i="25"/>
  <c r="AE14" i="25"/>
  <c r="AF14" i="25"/>
  <c r="AC13" i="25"/>
  <c r="AG14" i="25"/>
  <c r="AC10" i="25"/>
  <c r="AC14" i="25" s="1"/>
  <c r="AD14" i="25"/>
  <c r="AC11" i="25"/>
  <c r="AC12" i="25"/>
  <c r="Z14" i="25"/>
  <c r="W11" i="25"/>
  <c r="W13" i="25"/>
  <c r="AB14" i="25"/>
  <c r="X14" i="25"/>
  <c r="W10" i="25"/>
  <c r="Y14" i="25"/>
  <c r="AA14" i="25"/>
  <c r="N14" i="25"/>
  <c r="P14" i="25"/>
  <c r="I20" i="8"/>
  <c r="K20" i="8"/>
  <c r="O26" i="10"/>
  <c r="G20" i="10"/>
  <c r="K20" i="10"/>
  <c r="J26" i="10"/>
  <c r="Y26" i="10"/>
  <c r="U20" i="10"/>
  <c r="X25" i="9"/>
  <c r="S23" i="9"/>
  <c r="AN22" i="9"/>
  <c r="AQ19" i="9"/>
  <c r="H19" i="9"/>
  <c r="AF25" i="9"/>
  <c r="Z23" i="9"/>
  <c r="AD25" i="9"/>
  <c r="AL25" i="9"/>
  <c r="AG24" i="9"/>
  <c r="AK25" i="9"/>
  <c r="AQ25" i="9"/>
  <c r="AJ25" i="9"/>
  <c r="BA25" i="9"/>
  <c r="AW25" i="9"/>
  <c r="BB24" i="9"/>
  <c r="V25" i="9"/>
  <c r="W25" i="9"/>
  <c r="G25" i="9"/>
  <c r="AG23" i="8"/>
  <c r="AH26" i="8"/>
  <c r="AK26" i="8"/>
  <c r="AI26" i="8"/>
  <c r="AG24" i="8"/>
  <c r="Q26" i="8"/>
  <c r="N26" i="8"/>
  <c r="R26" i="8"/>
  <c r="AG19" i="8"/>
  <c r="L19" i="8"/>
  <c r="M20" i="8"/>
  <c r="L18" i="8"/>
  <c r="L20" i="8" s="1"/>
  <c r="AG12" i="8"/>
  <c r="AH15" i="9"/>
  <c r="K19" i="9"/>
  <c r="G19" i="9"/>
  <c r="O19" i="9"/>
  <c r="L18" i="9"/>
  <c r="L17" i="9"/>
  <c r="M19" i="9"/>
  <c r="L10" i="9"/>
  <c r="L13" i="9"/>
  <c r="L15" i="9" s="1"/>
  <c r="Q15" i="9"/>
  <c r="M15" i="9"/>
  <c r="V19" i="9"/>
  <c r="W19" i="9"/>
  <c r="Y19" i="9"/>
  <c r="T19" i="9"/>
  <c r="W15" i="9"/>
  <c r="Y15" i="9"/>
  <c r="S14" i="9"/>
  <c r="S12" i="9"/>
  <c r="AE19" i="9"/>
  <c r="Z17" i="9"/>
  <c r="Z19" i="9" s="1"/>
  <c r="AB19" i="9"/>
  <c r="Z12" i="9"/>
  <c r="AF15" i="9"/>
  <c r="AE15" i="9"/>
  <c r="AK19" i="9"/>
  <c r="AJ19" i="9"/>
  <c r="AG12" i="9"/>
  <c r="AI15" i="9"/>
  <c r="AS19" i="9"/>
  <c r="AR19" i="9"/>
  <c r="AN10" i="9"/>
  <c r="AN14" i="9"/>
  <c r="AR15" i="9"/>
  <c r="AN11" i="9"/>
  <c r="AN15" i="9" s="1"/>
  <c r="AU18" i="9"/>
  <c r="AX19" i="9"/>
  <c r="AU17" i="9"/>
  <c r="BA19" i="9"/>
  <c r="AU10" i="9"/>
  <c r="BG19" i="9"/>
  <c r="BB13" i="9"/>
  <c r="BB12" i="9"/>
  <c r="F15" i="9"/>
  <c r="E25" i="10"/>
  <c r="S24" i="10"/>
  <c r="Q26" i="10"/>
  <c r="M26" i="10"/>
  <c r="P26" i="10"/>
  <c r="V26" i="10"/>
  <c r="U26" i="10"/>
  <c r="W26" i="10"/>
  <c r="S22" i="10"/>
  <c r="S26" i="10" s="1"/>
  <c r="S14" i="10"/>
  <c r="W16" i="10"/>
  <c r="X16" i="10"/>
  <c r="U16" i="10"/>
  <c r="S12" i="10"/>
  <c r="S11" i="10"/>
  <c r="S15" i="10"/>
  <c r="Y16" i="10"/>
  <c r="V16" i="10"/>
  <c r="L15" i="10"/>
  <c r="L13" i="10"/>
  <c r="O16" i="10"/>
  <c r="L10" i="22"/>
  <c r="O10" i="22"/>
  <c r="BE15" i="9"/>
  <c r="R15" i="9"/>
  <c r="P25" i="9"/>
  <c r="S10" i="9"/>
  <c r="AN21" i="9"/>
  <c r="AU22" i="9"/>
  <c r="S13" i="9"/>
  <c r="BI13" i="9"/>
  <c r="BK25" i="9"/>
  <c r="BO25" i="9"/>
  <c r="BM25" i="9"/>
  <c r="AY19" i="9"/>
  <c r="AB25" i="9"/>
  <c r="O25" i="9"/>
  <c r="X15" i="9"/>
  <c r="S17" i="9"/>
  <c r="S19" i="9" s="1"/>
  <c r="M25" i="9"/>
  <c r="AA15" i="9"/>
  <c r="Z14" i="9"/>
  <c r="Z22" i="9"/>
  <c r="AC25" i="9"/>
  <c r="AE25" i="9"/>
  <c r="AJ15" i="9"/>
  <c r="AG18" i="9"/>
  <c r="AM25" i="9"/>
  <c r="AI25" i="9"/>
  <c r="AT15" i="9"/>
  <c r="AS25" i="9"/>
  <c r="AN23" i="9"/>
  <c r="AN24" i="9"/>
  <c r="AN25" i="9" s="1"/>
  <c r="AP19" i="9"/>
  <c r="AT19" i="9"/>
  <c r="AU12" i="9"/>
  <c r="AU13" i="9"/>
  <c r="BA15" i="9"/>
  <c r="AU21" i="9"/>
  <c r="AU25" i="9" s="1"/>
  <c r="AU23" i="9"/>
  <c r="AZ25" i="9"/>
  <c r="BB10" i="9"/>
  <c r="BB11" i="9"/>
  <c r="BB15" i="9" s="1"/>
  <c r="BF15" i="9"/>
  <c r="BH15" i="9"/>
  <c r="BD15" i="9"/>
  <c r="BB18" i="9"/>
  <c r="O15" i="9"/>
  <c r="N19" i="9"/>
  <c r="H25" i="9"/>
  <c r="I25" i="9"/>
  <c r="E14" i="9"/>
  <c r="E13" i="9"/>
  <c r="I15" i="9"/>
  <c r="L24" i="9"/>
  <c r="S18" i="9"/>
  <c r="Y25" i="9"/>
  <c r="AG14" i="9"/>
  <c r="AF19" i="9"/>
  <c r="Z18" i="9"/>
  <c r="AI19" i="9"/>
  <c r="BH19" i="9"/>
  <c r="E17" i="9"/>
  <c r="E19" i="9" s="1"/>
  <c r="L23" i="9"/>
  <c r="N25" i="9"/>
  <c r="J19" i="9"/>
  <c r="I19" i="9"/>
  <c r="J25" i="9"/>
  <c r="BI10" i="9"/>
  <c r="BI21" i="9"/>
  <c r="BI25" i="9" s="1"/>
  <c r="BI14" i="9"/>
  <c r="BI12" i="9"/>
  <c r="BI11" i="9"/>
  <c r="BI15" i="9" s="1"/>
  <c r="U25" i="9"/>
  <c r="S21" i="9"/>
  <c r="L22" i="9"/>
  <c r="S24" i="9"/>
  <c r="Z10" i="9"/>
  <c r="Z15" i="9" s="1"/>
  <c r="AK15" i="9"/>
  <c r="AN12" i="9"/>
  <c r="AO15" i="9"/>
  <c r="AY15" i="9"/>
  <c r="U19" i="9"/>
  <c r="BC15" i="9"/>
  <c r="S11" i="9"/>
  <c r="T15" i="9"/>
  <c r="S22" i="9"/>
  <c r="Z11" i="9"/>
  <c r="AG21" i="9"/>
  <c r="AN17" i="9"/>
  <c r="AN19" i="9" s="1"/>
  <c r="AB15" i="9"/>
  <c r="T25" i="9"/>
  <c r="L14" i="9"/>
  <c r="Z13" i="9"/>
  <c r="AC15" i="9"/>
  <c r="AD15" i="9"/>
  <c r="Z21" i="9"/>
  <c r="Z24" i="9"/>
  <c r="AG10" i="9"/>
  <c r="AG11" i="9"/>
  <c r="AG13" i="9"/>
  <c r="AL15" i="9"/>
  <c r="AM15" i="9"/>
  <c r="AG23" i="9"/>
  <c r="AG25" i="9" s="1"/>
  <c r="AG22" i="9"/>
  <c r="AN13" i="9"/>
  <c r="AS15" i="9"/>
  <c r="AP15" i="9"/>
  <c r="AQ15" i="9"/>
  <c r="AN18" i="9"/>
  <c r="AV15" i="9"/>
  <c r="AU11" i="9"/>
  <c r="AU15" i="9" s="1"/>
  <c r="AU14" i="9"/>
  <c r="AZ15" i="9"/>
  <c r="AW15" i="9"/>
  <c r="AX15" i="9"/>
  <c r="AU24" i="9"/>
  <c r="AX25" i="9"/>
  <c r="AY25" i="9"/>
  <c r="BB14" i="9"/>
  <c r="BG15" i="9"/>
  <c r="BB21" i="9"/>
  <c r="BB25" i="9" s="1"/>
  <c r="L12" i="9"/>
  <c r="L21" i="9"/>
  <c r="L25" i="9" s="1"/>
  <c r="L11" i="9"/>
  <c r="DD18" i="4"/>
  <c r="BM19" i="9"/>
  <c r="N15" i="9"/>
  <c r="P15" i="9"/>
  <c r="R25" i="9"/>
  <c r="V15" i="9"/>
  <c r="AG17" i="9"/>
  <c r="AG19" i="9" s="1"/>
  <c r="U15" i="9"/>
  <c r="E11" i="9"/>
  <c r="J15" i="9"/>
  <c r="H15" i="9"/>
  <c r="E12" i="9"/>
  <c r="G15" i="9"/>
  <c r="K15" i="9"/>
  <c r="E10" i="9"/>
  <c r="G22" i="8"/>
  <c r="E22" i="8"/>
  <c r="E26" i="8" s="1"/>
  <c r="G11" i="8"/>
  <c r="G25" i="8"/>
  <c r="E25" i="8"/>
  <c r="G24" i="8"/>
  <c r="E24" i="8"/>
  <c r="G23" i="8"/>
  <c r="E23" i="8"/>
  <c r="G19" i="8"/>
  <c r="G14" i="8"/>
  <c r="G15" i="8"/>
  <c r="G13" i="8"/>
  <c r="H26" i="8"/>
  <c r="I26" i="8"/>
  <c r="P16" i="8"/>
  <c r="AH20" i="8"/>
  <c r="R20" i="8"/>
  <c r="Q20" i="8"/>
  <c r="AI20" i="8"/>
  <c r="AM20" i="8"/>
  <c r="K26" i="8"/>
  <c r="L25" i="8"/>
  <c r="S12" i="8"/>
  <c r="L22" i="8"/>
  <c r="M26" i="8"/>
  <c r="L106" i="13"/>
  <c r="K19" i="26"/>
  <c r="W18" i="25"/>
  <c r="BA18" i="25"/>
  <c r="BA24" i="25"/>
  <c r="AU24" i="25"/>
  <c r="AO24" i="25"/>
  <c r="AC24" i="25"/>
  <c r="AU19" i="9"/>
  <c r="L19" i="9"/>
  <c r="W14" i="25"/>
  <c r="E18" i="8"/>
  <c r="E20" i="8" s="1"/>
  <c r="F20" i="8"/>
  <c r="G20" i="8"/>
  <c r="E19" i="8"/>
  <c r="S15" i="9"/>
  <c r="AG15" i="9"/>
  <c r="Z25" i="9"/>
  <c r="S25" i="9"/>
  <c r="E15" i="9"/>
  <c r="G26" i="8"/>
  <c r="C49" i="3"/>
  <c r="C47" i="3"/>
  <c r="E51" i="3"/>
  <c r="G51" i="3"/>
  <c r="J47" i="3"/>
  <c r="I51" i="3"/>
  <c r="AE47" i="3"/>
  <c r="K51" i="3"/>
  <c r="M51" i="3"/>
  <c r="D51" i="3"/>
  <c r="F51" i="3"/>
  <c r="O51" i="3"/>
  <c r="H51" i="3"/>
  <c r="D45" i="3"/>
  <c r="F45" i="3"/>
  <c r="H45" i="3"/>
  <c r="K41" i="3"/>
  <c r="P41" i="3"/>
  <c r="R41" i="3"/>
  <c r="J40" i="3"/>
  <c r="AH41" i="3"/>
  <c r="E45" i="3"/>
  <c r="G45" i="3"/>
  <c r="I45" i="3"/>
  <c r="K45" i="3"/>
  <c r="M45" i="3"/>
  <c r="O45" i="3"/>
  <c r="C43" i="3"/>
  <c r="C45" i="3" s="1"/>
  <c r="P45" i="3"/>
  <c r="J43" i="3"/>
  <c r="J45" i="3" s="1"/>
  <c r="L45" i="3"/>
  <c r="N45" i="3"/>
  <c r="AD45" i="3"/>
  <c r="AB45" i="3"/>
  <c r="AF45" i="3"/>
  <c r="AH45" i="3"/>
  <c r="AJ45" i="3"/>
  <c r="AA45" i="3"/>
  <c r="W45" i="3"/>
  <c r="U45" i="3"/>
  <c r="S45" i="3"/>
  <c r="AE43" i="3"/>
  <c r="AE45" i="3" s="1"/>
  <c r="AG45" i="3"/>
  <c r="AI45" i="3"/>
  <c r="AK45" i="3"/>
  <c r="AJ51" i="3"/>
  <c r="AH51" i="3"/>
  <c r="AF51" i="3"/>
  <c r="AK51" i="3"/>
  <c r="AI51" i="3"/>
  <c r="AG51" i="3"/>
  <c r="AE49" i="3"/>
  <c r="AE51" i="3"/>
  <c r="Y51" i="3"/>
  <c r="AA51" i="3"/>
  <c r="AC51" i="3"/>
  <c r="P51" i="3"/>
  <c r="N51" i="3"/>
  <c r="L51" i="3"/>
  <c r="J49" i="3"/>
  <c r="J51" i="3" s="1"/>
  <c r="C36" i="4"/>
  <c r="C40" i="4" s="1"/>
  <c r="H40" i="4"/>
  <c r="F40" i="4"/>
  <c r="D40" i="4"/>
  <c r="C38" i="4"/>
  <c r="E40" i="4"/>
  <c r="G40" i="4"/>
  <c r="I40" i="4"/>
  <c r="H50" i="4"/>
  <c r="F50" i="4"/>
  <c r="D50" i="4"/>
  <c r="C47" i="4"/>
  <c r="C50" i="4" s="1"/>
  <c r="E50" i="4"/>
  <c r="G50" i="4"/>
  <c r="I50" i="4"/>
  <c r="G44" i="5"/>
  <c r="D44" i="5"/>
  <c r="F44" i="5"/>
  <c r="H44" i="5"/>
  <c r="H50" i="5"/>
  <c r="D50" i="5"/>
  <c r="C46" i="5"/>
  <c r="C48" i="5"/>
  <c r="C50" i="5" s="1"/>
  <c r="G50" i="5"/>
  <c r="E50" i="5"/>
  <c r="I50" i="5"/>
  <c r="F50" i="5"/>
  <c r="F10" i="20" l="1"/>
  <c r="G10" i="19"/>
  <c r="E15" i="8"/>
  <c r="K16" i="8"/>
  <c r="J15" i="24"/>
  <c r="G41" i="3"/>
  <c r="I41" i="3"/>
  <c r="J37" i="3"/>
  <c r="X36" i="3"/>
  <c r="AE38" i="3"/>
  <c r="AE40" i="3"/>
  <c r="AG13" i="8"/>
  <c r="J16" i="8"/>
  <c r="F16" i="8"/>
  <c r="E12" i="8"/>
  <c r="E14" i="24"/>
  <c r="C36" i="3"/>
  <c r="L41" i="3"/>
  <c r="S41" i="3"/>
  <c r="U41" i="3"/>
  <c r="AB41" i="3"/>
  <c r="Z41" i="3"/>
  <c r="AD41" i="3"/>
  <c r="AG41" i="3"/>
  <c r="AK41" i="3"/>
  <c r="Z12" i="8"/>
  <c r="I16" i="8"/>
  <c r="E41" i="3"/>
  <c r="C38" i="3"/>
  <c r="J38" i="3"/>
  <c r="Y41" i="3"/>
  <c r="L15" i="8"/>
  <c r="L13" i="8"/>
  <c r="N15" i="24"/>
  <c r="L11" i="8"/>
  <c r="R16" i="8"/>
  <c r="Q16" i="8"/>
  <c r="M15" i="24"/>
  <c r="K14" i="24"/>
  <c r="AG14" i="8"/>
  <c r="AE17" i="3"/>
  <c r="AE39" i="3"/>
  <c r="K12" i="24"/>
  <c r="M16" i="8"/>
  <c r="O15" i="24"/>
  <c r="K11" i="24"/>
  <c r="F39" i="3"/>
  <c r="C39" i="3" s="1"/>
  <c r="C18" i="3"/>
  <c r="G13" i="24"/>
  <c r="G15" i="24" s="1"/>
  <c r="H14" i="8"/>
  <c r="H16" i="8" s="1"/>
  <c r="AL16" i="8"/>
  <c r="J36" i="3"/>
  <c r="C41" i="3"/>
  <c r="E14" i="8"/>
  <c r="AM16" i="8"/>
  <c r="Q39" i="3"/>
  <c r="Q40" i="3"/>
  <c r="X38" i="3"/>
  <c r="X39" i="3"/>
  <c r="X40" i="3"/>
  <c r="AJ16" i="8"/>
  <c r="E11" i="24"/>
  <c r="I15" i="24"/>
  <c r="T41" i="3"/>
  <c r="E13" i="8"/>
  <c r="Z13" i="8"/>
  <c r="H15" i="24"/>
  <c r="AI41" i="3"/>
  <c r="C35" i="5"/>
  <c r="J15" i="26"/>
  <c r="D40" i="5"/>
  <c r="C39" i="5"/>
  <c r="I40" i="5"/>
  <c r="F40" i="5"/>
  <c r="E14" i="26"/>
  <c r="H15" i="26"/>
  <c r="G15" i="26"/>
  <c r="F16" i="10"/>
  <c r="E15" i="10"/>
  <c r="I16" i="10"/>
  <c r="G13" i="10"/>
  <c r="E37" i="5"/>
  <c r="C37" i="5" s="1"/>
  <c r="E14" i="10"/>
  <c r="E13" i="10"/>
  <c r="J16" i="10"/>
  <c r="K16" i="10"/>
  <c r="E11" i="10"/>
  <c r="F12" i="26"/>
  <c r="F10" i="12"/>
  <c r="H10" i="12"/>
  <c r="G10" i="12"/>
  <c r="D15" i="15"/>
  <c r="C10" i="12"/>
  <c r="AE36" i="3"/>
  <c r="X37" i="3"/>
  <c r="Z15" i="8"/>
  <c r="AK16" i="8"/>
  <c r="AH16" i="8"/>
  <c r="E10" i="20"/>
  <c r="O10" i="20"/>
  <c r="P10" i="20"/>
  <c r="N10" i="20"/>
  <c r="M10" i="20"/>
  <c r="L10" i="20"/>
  <c r="J10" i="20"/>
  <c r="K10" i="20"/>
  <c r="Q10" i="21"/>
  <c r="W10" i="21"/>
  <c r="S10" i="21"/>
  <c r="U10" i="21"/>
  <c r="V10" i="21"/>
  <c r="R10" i="21"/>
  <c r="L10" i="21"/>
  <c r="N10" i="21"/>
  <c r="P10" i="21"/>
  <c r="M10" i="21"/>
  <c r="K10" i="21"/>
  <c r="J10" i="21"/>
  <c r="K15" i="7"/>
  <c r="H10" i="21"/>
  <c r="D15" i="7"/>
  <c r="Z14" i="8"/>
  <c r="X43" i="3"/>
  <c r="X22" i="3"/>
  <c r="X44" i="3"/>
  <c r="X47" i="3"/>
  <c r="X48" i="3"/>
  <c r="Q44" i="3"/>
  <c r="Q50" i="3"/>
  <c r="Q47" i="3"/>
  <c r="Q51" i="3" s="1"/>
  <c r="X28" i="3"/>
  <c r="AA18" i="24"/>
  <c r="Z17" i="24"/>
  <c r="AC19" i="8"/>
  <c r="AC20" i="8" s="1"/>
  <c r="AC18" i="8"/>
  <c r="AA17" i="24"/>
  <c r="AB17" i="24"/>
  <c r="AB19" i="24" s="1"/>
  <c r="AA18" i="8"/>
  <c r="AF19" i="8"/>
  <c r="AB19" i="8"/>
  <c r="AF18" i="8"/>
  <c r="AB18" i="8"/>
  <c r="AB20" i="8" s="1"/>
  <c r="X18" i="24"/>
  <c r="AB18" i="24"/>
  <c r="Y18" i="24"/>
  <c r="AA19" i="8"/>
  <c r="AE19" i="8"/>
  <c r="AE18" i="8"/>
  <c r="X17" i="24"/>
  <c r="Y17" i="24"/>
  <c r="AD19" i="8"/>
  <c r="AD18" i="8"/>
  <c r="AD20" i="8" s="1"/>
  <c r="Q37" i="3"/>
  <c r="S15" i="8"/>
  <c r="W41" i="3"/>
  <c r="Q36" i="3"/>
  <c r="X17" i="3"/>
  <c r="Q28" i="3"/>
  <c r="Q48" i="3"/>
  <c r="T45" i="3"/>
  <c r="Q22" i="3"/>
  <c r="Q43" i="3"/>
  <c r="Q45" i="3" s="1"/>
  <c r="S14" i="8"/>
  <c r="Q38" i="3"/>
  <c r="Q17" i="3"/>
  <c r="U13" i="24" s="1"/>
  <c r="E16" i="8"/>
  <c r="BN6" i="4"/>
  <c r="CB6" i="4" s="1"/>
  <c r="CP6" i="4" s="1"/>
  <c r="DD6" i="4" s="1"/>
  <c r="BG6" i="4"/>
  <c r="BU6" i="4" s="1"/>
  <c r="CI6" i="4" s="1"/>
  <c r="CW6" i="4" s="1"/>
  <c r="DK6" i="4" s="1"/>
  <c r="T10" i="22"/>
  <c r="O15" i="26"/>
  <c r="K12" i="26"/>
  <c r="K15" i="26" s="1"/>
  <c r="L50" i="5"/>
  <c r="J49" i="5"/>
  <c r="M50" i="5"/>
  <c r="J48" i="5"/>
  <c r="N50" i="5"/>
  <c r="J47" i="5"/>
  <c r="J46" i="5"/>
  <c r="O50" i="5"/>
  <c r="Q49" i="5"/>
  <c r="S50" i="5"/>
  <c r="T50" i="5"/>
  <c r="Q48" i="5"/>
  <c r="U50" i="5"/>
  <c r="Q47" i="5"/>
  <c r="V50" i="5"/>
  <c r="Q46" i="5"/>
  <c r="H40" i="5"/>
  <c r="L12" i="8"/>
  <c r="BL25" i="9"/>
  <c r="BE25" i="9"/>
  <c r="E12" i="10"/>
  <c r="G16" i="10"/>
  <c r="L11" i="10"/>
  <c r="L23" i="8"/>
  <c r="L26" i="8" s="1"/>
  <c r="AX14" i="25"/>
  <c r="V24" i="25"/>
  <c r="Q10" i="22"/>
  <c r="S10" i="22"/>
  <c r="F10" i="21"/>
  <c r="I10" i="21"/>
  <c r="C10" i="21"/>
  <c r="D10" i="21"/>
  <c r="E10" i="21"/>
  <c r="AK20" i="8"/>
  <c r="E10" i="12"/>
  <c r="D10" i="12"/>
  <c r="M10" i="11"/>
  <c r="K10" i="11"/>
  <c r="P10" i="11"/>
  <c r="N10" i="11"/>
  <c r="M20" i="10"/>
  <c r="S19" i="10"/>
  <c r="C28" i="13"/>
  <c r="G110" i="13" s="1"/>
  <c r="C17" i="13"/>
  <c r="E10" i="25"/>
  <c r="E14" i="25" s="1"/>
  <c r="AI13" i="25"/>
  <c r="AI14" i="25" s="1"/>
  <c r="N25" i="26"/>
  <c r="Q22" i="26"/>
  <c r="Q25" i="26" s="1"/>
  <c r="BF19" i="9"/>
  <c r="H105" i="13"/>
  <c r="I41" i="13"/>
  <c r="I106" i="13"/>
  <c r="G105" i="13"/>
  <c r="G41" i="13"/>
  <c r="I40" i="13"/>
  <c r="I42" i="13" s="1"/>
  <c r="J41" i="13"/>
  <c r="H40" i="13"/>
  <c r="H106" i="13"/>
  <c r="J40" i="13"/>
  <c r="J42" i="13" s="1"/>
  <c r="K41" i="13"/>
  <c r="I105" i="13"/>
  <c r="G40" i="13"/>
  <c r="K40" i="13"/>
  <c r="K42" i="13" s="1"/>
  <c r="K105" i="13"/>
  <c r="K107" i="13" s="1"/>
  <c r="H41" i="13"/>
  <c r="G40" i="5"/>
  <c r="C38" i="5"/>
  <c r="H112" i="13"/>
  <c r="H111" i="13"/>
  <c r="J45" i="13"/>
  <c r="H46" i="13"/>
  <c r="I46" i="13"/>
  <c r="L12" i="10"/>
  <c r="T26" i="10"/>
  <c r="L23" i="10"/>
  <c r="L26" i="10" s="1"/>
  <c r="K110" i="13"/>
  <c r="J105" i="13"/>
  <c r="S20" i="10"/>
  <c r="K34" i="13"/>
  <c r="G102" i="13"/>
  <c r="L99" i="13"/>
  <c r="J18" i="13"/>
  <c r="J34" i="13"/>
  <c r="K101" i="13"/>
  <c r="H102" i="13"/>
  <c r="K99" i="13"/>
  <c r="J25" i="26"/>
  <c r="E11" i="26"/>
  <c r="I15" i="26"/>
  <c r="Q11" i="26"/>
  <c r="Q15" i="26" s="1"/>
  <c r="V15" i="26"/>
  <c r="H18" i="25"/>
  <c r="E16" i="25"/>
  <c r="E18" i="25" s="1"/>
  <c r="U18" i="25"/>
  <c r="Q16" i="25"/>
  <c r="Q18" i="25" s="1"/>
  <c r="AO17" i="25"/>
  <c r="AR18" i="25"/>
  <c r="AO16" i="25"/>
  <c r="AO18" i="25" s="1"/>
  <c r="AT18" i="25"/>
  <c r="S14" i="25"/>
  <c r="V14" i="25"/>
  <c r="F19" i="24"/>
  <c r="E17" i="24"/>
  <c r="E19" i="24" s="1"/>
  <c r="N10" i="12"/>
  <c r="P10" i="12"/>
  <c r="O10" i="12"/>
  <c r="J10" i="12"/>
  <c r="K15" i="15"/>
  <c r="K10" i="12"/>
  <c r="L10" i="12"/>
  <c r="I24" i="25"/>
  <c r="F24" i="25"/>
  <c r="E21" i="25"/>
  <c r="E20" i="25"/>
  <c r="E24" i="25" s="1"/>
  <c r="G24" i="25"/>
  <c r="E21" i="24"/>
  <c r="E25" i="24" s="1"/>
  <c r="F25" i="24"/>
  <c r="K21" i="24"/>
  <c r="K25" i="24" s="1"/>
  <c r="AC24" i="24"/>
  <c r="AC25" i="24" s="1"/>
  <c r="G106" i="13"/>
  <c r="F106" i="13" s="1"/>
  <c r="J40" i="4"/>
  <c r="U10" i="22"/>
  <c r="R10" i="22"/>
  <c r="R15" i="16"/>
  <c r="W10" i="22"/>
  <c r="G16" i="8"/>
  <c r="K109" i="13"/>
  <c r="I111" i="13"/>
  <c r="J106" i="13"/>
  <c r="J46" i="13"/>
  <c r="K46" i="13"/>
  <c r="BB17" i="9"/>
  <c r="BB19" i="9" s="1"/>
  <c r="K112" i="13"/>
  <c r="I110" i="13"/>
  <c r="L109" i="13"/>
  <c r="L111" i="13"/>
  <c r="I47" i="13"/>
  <c r="G47" i="13"/>
  <c r="I45" i="13"/>
  <c r="K45" i="13"/>
  <c r="I44" i="13"/>
  <c r="K44" i="13"/>
  <c r="BF25" i="9"/>
  <c r="E19" i="10"/>
  <c r="E20" i="10" s="1"/>
  <c r="E22" i="10"/>
  <c r="E26" i="10" s="1"/>
  <c r="AL26" i="8"/>
  <c r="E21" i="26"/>
  <c r="E25" i="26" s="1"/>
  <c r="J112" i="13"/>
  <c r="I10" i="20"/>
  <c r="H10" i="20"/>
  <c r="D10" i="20"/>
  <c r="C10" i="20"/>
  <c r="D15" i="6"/>
  <c r="K10" i="22"/>
  <c r="K15" i="16"/>
  <c r="N10" i="22"/>
  <c r="E10" i="19"/>
  <c r="C10" i="19"/>
  <c r="D15" i="18"/>
  <c r="H10" i="19"/>
  <c r="D10" i="19"/>
  <c r="N25" i="24"/>
  <c r="K13" i="26"/>
  <c r="AE25" i="24"/>
  <c r="F25" i="9"/>
  <c r="F14" i="25"/>
  <c r="Q12" i="25"/>
  <c r="Y18" i="25"/>
  <c r="AF18" i="25"/>
  <c r="E13" i="24"/>
  <c r="AD15" i="24"/>
  <c r="AC12" i="24"/>
  <c r="AD19" i="24"/>
  <c r="AC17" i="24"/>
  <c r="AC19" i="24" s="1"/>
  <c r="BG28" i="4"/>
  <c r="CB22" i="4"/>
  <c r="D41" i="3"/>
  <c r="F41" i="3"/>
  <c r="AA41" i="3"/>
  <c r="N15" i="26"/>
  <c r="E12" i="24"/>
  <c r="J17" i="3"/>
  <c r="P15" i="26"/>
  <c r="Q40" i="4"/>
  <c r="U19" i="26"/>
  <c r="Q17" i="26"/>
  <c r="Q19" i="26" s="1"/>
  <c r="AC11" i="24"/>
  <c r="AF15" i="24"/>
  <c r="Q11" i="25"/>
  <c r="Q14" i="25" s="1"/>
  <c r="R14" i="25"/>
  <c r="AV18" i="25"/>
  <c r="AU17" i="25"/>
  <c r="AU18" i="25" s="1"/>
  <c r="J46" i="4"/>
  <c r="M50" i="4"/>
  <c r="L50" i="4"/>
  <c r="J48" i="4"/>
  <c r="N50" i="4"/>
  <c r="J47" i="4"/>
  <c r="R44" i="4"/>
  <c r="Q42" i="4"/>
  <c r="Q38" i="4"/>
  <c r="R40" i="4"/>
  <c r="R50" i="4"/>
  <c r="Q49" i="4"/>
  <c r="S50" i="4"/>
  <c r="Q48" i="4"/>
  <c r="T50" i="4"/>
  <c r="Q47" i="4"/>
  <c r="U50" i="4"/>
  <c r="Q46" i="4"/>
  <c r="Q50" i="4" s="1"/>
  <c r="AT50" i="4"/>
  <c r="AS47" i="4"/>
  <c r="AS49" i="4"/>
  <c r="AV50" i="4"/>
  <c r="AW50" i="4"/>
  <c r="AS48" i="4"/>
  <c r="AS46" i="4"/>
  <c r="AS50" i="4" s="1"/>
  <c r="AU50" i="4"/>
  <c r="CB17" i="4"/>
  <c r="CB18" i="4" s="1"/>
  <c r="BC40" i="4"/>
  <c r="AZ38" i="4"/>
  <c r="BD40" i="4"/>
  <c r="AZ37" i="4"/>
  <c r="AZ36" i="4"/>
  <c r="BE40" i="4"/>
  <c r="BF40" i="4"/>
  <c r="AZ35" i="4"/>
  <c r="AZ40" i="4" s="1"/>
  <c r="BB40" i="4"/>
  <c r="DK17" i="4"/>
  <c r="DK18" i="4" s="1"/>
  <c r="J22" i="4"/>
  <c r="O44" i="4"/>
  <c r="J42" i="4"/>
  <c r="X35" i="4"/>
  <c r="Z40" i="4"/>
  <c r="BG17" i="4"/>
  <c r="BG18" i="4" s="1"/>
  <c r="AF50" i="4"/>
  <c r="AE49" i="4"/>
  <c r="AG50" i="4"/>
  <c r="AE48" i="4"/>
  <c r="AH50" i="4"/>
  <c r="AE47" i="4"/>
  <c r="AE50" i="4" s="1"/>
  <c r="AN50" i="4"/>
  <c r="AL48" i="4"/>
  <c r="AP50" i="4"/>
  <c r="AL47" i="4"/>
  <c r="AL50" i="4" s="1"/>
  <c r="AL44" i="4"/>
  <c r="AL39" i="4"/>
  <c r="AR40" i="4"/>
  <c r="AN40" i="4"/>
  <c r="AL37" i="4"/>
  <c r="AP40" i="4"/>
  <c r="BE44" i="4"/>
  <c r="AZ43" i="4"/>
  <c r="BJ40" i="4"/>
  <c r="BG36" i="4"/>
  <c r="BK40" i="4"/>
  <c r="BG35" i="4"/>
  <c r="BG40" i="4" s="1"/>
  <c r="BG42" i="4"/>
  <c r="BG44" i="4" s="1"/>
  <c r="BI44" i="4"/>
  <c r="T40" i="5"/>
  <c r="Q37" i="5"/>
  <c r="Q40" i="5" s="1"/>
  <c r="U40" i="5"/>
  <c r="Q36" i="5"/>
  <c r="R44" i="5"/>
  <c r="Q43" i="5"/>
  <c r="U44" i="5"/>
  <c r="Q42" i="5"/>
  <c r="J44" i="5"/>
  <c r="X36" i="4"/>
  <c r="J43" i="4"/>
  <c r="X17" i="4"/>
  <c r="X18" i="4" s="1"/>
  <c r="AZ17" i="4"/>
  <c r="AZ18" i="4" s="1"/>
  <c r="AI40" i="4"/>
  <c r="AE35" i="4"/>
  <c r="AE40" i="4" s="1"/>
  <c r="AW40" i="4"/>
  <c r="AS37" i="4"/>
  <c r="AY40" i="4"/>
  <c r="AS35" i="4"/>
  <c r="AU40" i="4"/>
  <c r="AZ48" i="4"/>
  <c r="BD50" i="4"/>
  <c r="BB50" i="4"/>
  <c r="AZ46" i="4"/>
  <c r="CP17" i="4"/>
  <c r="CP18" i="4" s="1"/>
  <c r="BG47" i="4"/>
  <c r="BG50" i="4" s="1"/>
  <c r="BH50" i="4"/>
  <c r="BJ50" i="4"/>
  <c r="BG49" i="4"/>
  <c r="BH44" i="4"/>
  <c r="BG43" i="4"/>
  <c r="Q38" i="5"/>
  <c r="N40" i="5"/>
  <c r="J37" i="5"/>
  <c r="P40" i="5"/>
  <c r="J35" i="5"/>
  <c r="L40" i="5"/>
  <c r="AL36" i="4"/>
  <c r="AL40" i="4" s="1"/>
  <c r="BH40" i="4"/>
  <c r="AE42" i="4"/>
  <c r="AE44" i="4" s="1"/>
  <c r="AI44" i="4"/>
  <c r="AM50" i="4"/>
  <c r="Q17" i="4"/>
  <c r="Q18" i="4" s="1"/>
  <c r="Q43" i="4"/>
  <c r="AS17" i="4"/>
  <c r="AS18" i="4" s="1"/>
  <c r="X42" i="4"/>
  <c r="X44" i="4" s="1"/>
  <c r="AA44" i="4"/>
  <c r="AB44" i="4"/>
  <c r="X43" i="4"/>
  <c r="Z50" i="4"/>
  <c r="X46" i="4"/>
  <c r="X48" i="4"/>
  <c r="Y50" i="4"/>
  <c r="AX44" i="4"/>
  <c r="AS43" i="4"/>
  <c r="AS42" i="4"/>
  <c r="AS44" i="4" s="1"/>
  <c r="CI17" i="4"/>
  <c r="CI18" i="4" s="1"/>
  <c r="BA44" i="4"/>
  <c r="AZ42" i="4"/>
  <c r="AZ44" i="4" s="1"/>
  <c r="M44" i="5"/>
  <c r="Q17" i="5"/>
  <c r="Q18" i="5" s="1"/>
  <c r="J41" i="3" l="1"/>
  <c r="X41" i="3"/>
  <c r="AI11" i="8"/>
  <c r="AE13" i="24"/>
  <c r="AE18" i="3"/>
  <c r="AE41" i="3"/>
  <c r="J18" i="3"/>
  <c r="L13" i="24"/>
  <c r="N14" i="8"/>
  <c r="E15" i="24"/>
  <c r="E40" i="5"/>
  <c r="C40" i="5"/>
  <c r="F15" i="26"/>
  <c r="E12" i="26"/>
  <c r="E15" i="26" s="1"/>
  <c r="E16" i="10"/>
  <c r="Q41" i="3"/>
  <c r="Z18" i="8"/>
  <c r="X45" i="3"/>
  <c r="X51" i="3"/>
  <c r="X23" i="24"/>
  <c r="AB23" i="24"/>
  <c r="AA23" i="24"/>
  <c r="Y23" i="24"/>
  <c r="Z22" i="24"/>
  <c r="AA24" i="8"/>
  <c r="AC25" i="8"/>
  <c r="AD24" i="8"/>
  <c r="AF23" i="8"/>
  <c r="AB23" i="8"/>
  <c r="AD22" i="8"/>
  <c r="AA24" i="24"/>
  <c r="AA23" i="8"/>
  <c r="AD25" i="8"/>
  <c r="X22" i="24"/>
  <c r="AB22" i="24"/>
  <c r="AA22" i="24"/>
  <c r="Y22" i="24"/>
  <c r="AA21" i="24"/>
  <c r="AA25" i="8"/>
  <c r="AF25" i="8"/>
  <c r="AB25" i="8"/>
  <c r="AC24" i="8"/>
  <c r="AE23" i="8"/>
  <c r="AC22" i="8"/>
  <c r="AB24" i="24"/>
  <c r="Z23" i="24"/>
  <c r="AC23" i="8"/>
  <c r="X21" i="24"/>
  <c r="Y21" i="24"/>
  <c r="AB21" i="24"/>
  <c r="Y24" i="24"/>
  <c r="Z21" i="24"/>
  <c r="AA22" i="8"/>
  <c r="AE25" i="8"/>
  <c r="AF24" i="8"/>
  <c r="AB24" i="8"/>
  <c r="AD23" i="8"/>
  <c r="AF22" i="8"/>
  <c r="AB22" i="8"/>
  <c r="X24" i="24"/>
  <c r="Z24" i="24"/>
  <c r="AE24" i="8"/>
  <c r="AE22" i="8"/>
  <c r="W17" i="24"/>
  <c r="Y19" i="24"/>
  <c r="W18" i="24"/>
  <c r="Z19" i="8"/>
  <c r="Z20" i="8" s="1"/>
  <c r="AA20" i="8"/>
  <c r="X19" i="24"/>
  <c r="AF20" i="8"/>
  <c r="Z19" i="24"/>
  <c r="AE20" i="8"/>
  <c r="AA19" i="24"/>
  <c r="AA14" i="24"/>
  <c r="AA13" i="24"/>
  <c r="AA12" i="24"/>
  <c r="Z12" i="24"/>
  <c r="AB13" i="24"/>
  <c r="Z14" i="24"/>
  <c r="Z13" i="24"/>
  <c r="Y14" i="24"/>
  <c r="Y13" i="24"/>
  <c r="Y12" i="24"/>
  <c r="AB14" i="24"/>
  <c r="AB12" i="24"/>
  <c r="Y11" i="24"/>
  <c r="AF11" i="8"/>
  <c r="AF16" i="8" s="1"/>
  <c r="AB11" i="8"/>
  <c r="AB16" i="8" s="1"/>
  <c r="Z11" i="24"/>
  <c r="AB11" i="24"/>
  <c r="X11" i="24"/>
  <c r="X14" i="24"/>
  <c r="AA11" i="8"/>
  <c r="AE11" i="8"/>
  <c r="AE16" i="8" s="1"/>
  <c r="X12" i="24"/>
  <c r="AA11" i="24"/>
  <c r="X13" i="24"/>
  <c r="X18" i="3"/>
  <c r="AD11" i="8"/>
  <c r="AD16" i="8" s="1"/>
  <c r="AC11" i="8"/>
  <c r="AC16" i="8" s="1"/>
  <c r="V24" i="24"/>
  <c r="Y25" i="8"/>
  <c r="Y24" i="8"/>
  <c r="V23" i="24"/>
  <c r="V22" i="24"/>
  <c r="Y23" i="8"/>
  <c r="Y22" i="8"/>
  <c r="V21" i="24"/>
  <c r="U21" i="24"/>
  <c r="X22" i="8"/>
  <c r="X23" i="8"/>
  <c r="U22" i="24"/>
  <c r="U23" i="24"/>
  <c r="X24" i="8"/>
  <c r="X25" i="8"/>
  <c r="U24" i="24"/>
  <c r="T24" i="24"/>
  <c r="W25" i="8"/>
  <c r="W22" i="8"/>
  <c r="T21" i="24"/>
  <c r="T22" i="24"/>
  <c r="W23" i="8"/>
  <c r="T23" i="24"/>
  <c r="W24" i="8"/>
  <c r="S23" i="24"/>
  <c r="V24" i="8"/>
  <c r="V23" i="8"/>
  <c r="S22" i="24"/>
  <c r="S21" i="24"/>
  <c r="V22" i="8"/>
  <c r="U25" i="8"/>
  <c r="S24" i="24"/>
  <c r="V25" i="8"/>
  <c r="U24" i="8"/>
  <c r="U22" i="8"/>
  <c r="R23" i="24"/>
  <c r="T24" i="8"/>
  <c r="R22" i="24"/>
  <c r="R24" i="24"/>
  <c r="T23" i="8"/>
  <c r="T25" i="8"/>
  <c r="U23" i="8"/>
  <c r="R21" i="24"/>
  <c r="T22" i="8"/>
  <c r="V18" i="24"/>
  <c r="Y19" i="8"/>
  <c r="V17" i="24"/>
  <c r="X19" i="8"/>
  <c r="U18" i="24"/>
  <c r="Y18" i="8"/>
  <c r="Y20" i="8" s="1"/>
  <c r="W19" i="8"/>
  <c r="T18" i="24"/>
  <c r="V18" i="8"/>
  <c r="S17" i="24"/>
  <c r="T18" i="8"/>
  <c r="U18" i="8"/>
  <c r="R18" i="24"/>
  <c r="U17" i="24"/>
  <c r="U19" i="24" s="1"/>
  <c r="S18" i="24"/>
  <c r="T19" i="8"/>
  <c r="V19" i="8"/>
  <c r="V20" i="8" s="1"/>
  <c r="X18" i="8"/>
  <c r="U19" i="8"/>
  <c r="W18" i="8"/>
  <c r="W20" i="8" s="1"/>
  <c r="R17" i="24"/>
  <c r="T17" i="24"/>
  <c r="V14" i="24"/>
  <c r="V13" i="24"/>
  <c r="T14" i="24"/>
  <c r="U14" i="24"/>
  <c r="R14" i="24"/>
  <c r="S14" i="24"/>
  <c r="R12" i="24"/>
  <c r="R13" i="24"/>
  <c r="S13" i="24"/>
  <c r="S12" i="24"/>
  <c r="T12" i="24"/>
  <c r="T13" i="24"/>
  <c r="V11" i="24"/>
  <c r="U12" i="24"/>
  <c r="T11" i="8"/>
  <c r="U11" i="8"/>
  <c r="U16" i="8" s="1"/>
  <c r="V12" i="24"/>
  <c r="T11" i="24"/>
  <c r="Q18" i="3"/>
  <c r="Y11" i="8"/>
  <c r="Y16" i="8" s="1"/>
  <c r="U11" i="24"/>
  <c r="S11" i="24"/>
  <c r="V11" i="8"/>
  <c r="V16" i="8" s="1"/>
  <c r="R11" i="24"/>
  <c r="W11" i="8"/>
  <c r="W16" i="8" s="1"/>
  <c r="X11" i="8"/>
  <c r="X16" i="8" s="1"/>
  <c r="T16" i="8"/>
  <c r="L102" i="13"/>
  <c r="L100" i="13"/>
  <c r="J35" i="13"/>
  <c r="J38" i="13" s="1"/>
  <c r="H35" i="13"/>
  <c r="G100" i="13"/>
  <c r="J36" i="13"/>
  <c r="J100" i="13"/>
  <c r="K37" i="13"/>
  <c r="I34" i="13"/>
  <c r="G99" i="13"/>
  <c r="G34" i="13"/>
  <c r="K102" i="13"/>
  <c r="I102" i="13"/>
  <c r="I99" i="13"/>
  <c r="I36" i="13"/>
  <c r="H100" i="13"/>
  <c r="I100" i="13"/>
  <c r="J99" i="13"/>
  <c r="G98" i="13"/>
  <c r="J102" i="13"/>
  <c r="G35" i="13"/>
  <c r="G37" i="13"/>
  <c r="L98" i="13"/>
  <c r="K98" i="13"/>
  <c r="H37" i="13"/>
  <c r="I35" i="13"/>
  <c r="J98" i="13"/>
  <c r="K36" i="13"/>
  <c r="C18" i="13"/>
  <c r="L101" i="13"/>
  <c r="H36" i="13"/>
  <c r="G36" i="13"/>
  <c r="J37" i="13"/>
  <c r="I98" i="13"/>
  <c r="H101" i="13"/>
  <c r="H99" i="13"/>
  <c r="K100" i="13"/>
  <c r="I101" i="13"/>
  <c r="J101" i="13"/>
  <c r="I37" i="13"/>
  <c r="H34" i="13"/>
  <c r="G101" i="13"/>
  <c r="F101" i="13" s="1"/>
  <c r="K35" i="13"/>
  <c r="K38" i="13" s="1"/>
  <c r="H98" i="13"/>
  <c r="G111" i="13"/>
  <c r="L16" i="10"/>
  <c r="I109" i="13"/>
  <c r="K111" i="13"/>
  <c r="K113" i="13" s="1"/>
  <c r="J40" i="5"/>
  <c r="AZ50" i="4"/>
  <c r="Q44" i="5"/>
  <c r="X40" i="4"/>
  <c r="J50" i="4"/>
  <c r="F40" i="13"/>
  <c r="G42" i="13"/>
  <c r="F41" i="13"/>
  <c r="H107" i="13"/>
  <c r="J44" i="13"/>
  <c r="H110" i="13"/>
  <c r="F110" i="13" s="1"/>
  <c r="L110" i="13"/>
  <c r="L113" i="13" s="1"/>
  <c r="H47" i="13"/>
  <c r="F47" i="13" s="1"/>
  <c r="G44" i="13"/>
  <c r="G112" i="13"/>
  <c r="H109" i="13"/>
  <c r="H113" i="13" s="1"/>
  <c r="G109" i="13"/>
  <c r="H44" i="13"/>
  <c r="J110" i="13"/>
  <c r="G46" i="13"/>
  <c r="F46" i="13" s="1"/>
  <c r="I112" i="13"/>
  <c r="Q50" i="5"/>
  <c r="X50" i="4"/>
  <c r="AS40" i="4"/>
  <c r="J44" i="4"/>
  <c r="Q44" i="4"/>
  <c r="I48" i="13"/>
  <c r="J107" i="13"/>
  <c r="I107" i="13"/>
  <c r="H42" i="13"/>
  <c r="F105" i="13"/>
  <c r="F107" i="13" s="1"/>
  <c r="G107" i="13"/>
  <c r="G45" i="13"/>
  <c r="F45" i="13" s="1"/>
  <c r="K47" i="13"/>
  <c r="K48" i="13" s="1"/>
  <c r="L112" i="13"/>
  <c r="J50" i="5"/>
  <c r="F102" i="13"/>
  <c r="J47" i="13"/>
  <c r="H45" i="13"/>
  <c r="J111" i="13"/>
  <c r="J109" i="13"/>
  <c r="J113" i="13" s="1"/>
  <c r="AC13" i="24" l="1"/>
  <c r="AC15" i="24" s="1"/>
  <c r="AE15" i="24"/>
  <c r="AI16" i="8"/>
  <c r="AG11" i="8"/>
  <c r="AG16" i="8" s="1"/>
  <c r="L14" i="8"/>
  <c r="L16" i="8" s="1"/>
  <c r="N16" i="8"/>
  <c r="K13" i="24"/>
  <c r="K15" i="24" s="1"/>
  <c r="L15" i="24"/>
  <c r="AA15" i="24"/>
  <c r="S15" i="24"/>
  <c r="AE26" i="8"/>
  <c r="Z25" i="8"/>
  <c r="U20" i="8"/>
  <c r="V19" i="24"/>
  <c r="U25" i="24"/>
  <c r="AF26" i="8"/>
  <c r="AC26" i="8"/>
  <c r="AA25" i="24"/>
  <c r="W22" i="24"/>
  <c r="AD26" i="8"/>
  <c r="Z22" i="8"/>
  <c r="AA26" i="8"/>
  <c r="Y25" i="24"/>
  <c r="AB26" i="8"/>
  <c r="Z24" i="8"/>
  <c r="AB25" i="24"/>
  <c r="W24" i="24"/>
  <c r="X25" i="24"/>
  <c r="W21" i="24"/>
  <c r="Z23" i="8"/>
  <c r="Z25" i="24"/>
  <c r="W23" i="24"/>
  <c r="W19" i="24"/>
  <c r="R15" i="24"/>
  <c r="W13" i="24"/>
  <c r="AA16" i="8"/>
  <c r="Z11" i="8"/>
  <c r="Z16" i="8" s="1"/>
  <c r="W12" i="24"/>
  <c r="W11" i="24"/>
  <c r="X15" i="24"/>
  <c r="Z15" i="24"/>
  <c r="W14" i="24"/>
  <c r="AB15" i="24"/>
  <c r="Y15" i="24"/>
  <c r="V25" i="24"/>
  <c r="Y26" i="8"/>
  <c r="X26" i="8"/>
  <c r="W26" i="8"/>
  <c r="T25" i="24"/>
  <c r="Q22" i="24"/>
  <c r="Q23" i="24"/>
  <c r="V26" i="8"/>
  <c r="S25" i="24"/>
  <c r="Q24" i="24"/>
  <c r="S25" i="8"/>
  <c r="S24" i="8"/>
  <c r="U26" i="8"/>
  <c r="S23" i="8"/>
  <c r="R25" i="24"/>
  <c r="Q21" i="24"/>
  <c r="S22" i="8"/>
  <c r="T26" i="8"/>
  <c r="T19" i="24"/>
  <c r="X20" i="8"/>
  <c r="S19" i="24"/>
  <c r="Q18" i="24"/>
  <c r="R19" i="24"/>
  <c r="Q17" i="24"/>
  <c r="S19" i="8"/>
  <c r="S18" i="8"/>
  <c r="T20" i="8"/>
  <c r="Q14" i="24"/>
  <c r="Q13" i="24"/>
  <c r="T15" i="24"/>
  <c r="U15" i="24"/>
  <c r="Q12" i="24"/>
  <c r="V15" i="24"/>
  <c r="Q11" i="24"/>
  <c r="S11" i="8"/>
  <c r="S16" i="8" s="1"/>
  <c r="F109" i="13"/>
  <c r="G113" i="13"/>
  <c r="I113" i="13"/>
  <c r="J103" i="13"/>
  <c r="L103" i="13"/>
  <c r="G103" i="13"/>
  <c r="F98" i="13"/>
  <c r="F34" i="13"/>
  <c r="G38" i="13"/>
  <c r="I103" i="13"/>
  <c r="F37" i="13"/>
  <c r="F99" i="13"/>
  <c r="F112" i="13"/>
  <c r="F111" i="13"/>
  <c r="H38" i="13"/>
  <c r="F35" i="13"/>
  <c r="I38" i="13"/>
  <c r="F100" i="13"/>
  <c r="H48" i="13"/>
  <c r="G48" i="13"/>
  <c r="F44" i="13"/>
  <c r="F48" i="13" s="1"/>
  <c r="J48" i="13"/>
  <c r="F42" i="13"/>
  <c r="H103" i="13"/>
  <c r="F36" i="13"/>
  <c r="K103" i="13"/>
  <c r="W15" i="24" l="1"/>
  <c r="Z26" i="8"/>
  <c r="W25" i="24"/>
  <c r="Q25" i="24"/>
  <c r="S26" i="8"/>
  <c r="Q19" i="24"/>
  <c r="S20" i="8"/>
  <c r="Q15" i="24"/>
  <c r="F38" i="13"/>
  <c r="F103" i="13"/>
  <c r="F113" i="13"/>
</calcChain>
</file>

<file path=xl/sharedStrings.xml><?xml version="1.0" encoding="utf-8"?>
<sst xmlns="http://schemas.openxmlformats.org/spreadsheetml/2006/main" count="2486" uniqueCount="536">
  <si>
    <t xml:space="preserve"> הסבר למילוי השורות בנספחים א1 - א3:</t>
  </si>
  <si>
    <t>א.</t>
  </si>
  <si>
    <t>שורה א1, "תביעות פתוחות לתחילת השנה" - מספרן יהיה שווה ליתרת הסגירה של השנה הקודמת, כאשר בשנת הדיווח הראשונה מספר התביעות יהיה שווה לאפס;</t>
  </si>
  <si>
    <t>ב.</t>
  </si>
  <si>
    <t>שורה א2, "תביעות שהוגשו במהלך השנה" - לרבות תביעות שלא הגיעו לידי בירור (כגון בשל אי שליחת מסמכים על ידי התובע). לעניין סעיף זה, תביעה שנסגרה ונפתחה מחדש תיחשב כתביעה אחת;</t>
  </si>
  <si>
    <t>ג.</t>
  </si>
  <si>
    <t>ד.</t>
  </si>
  <si>
    <t>ה.</t>
  </si>
  <si>
    <t>ו.</t>
  </si>
  <si>
    <t>ז.</t>
  </si>
  <si>
    <t>ח.</t>
  </si>
  <si>
    <t>ט.</t>
  </si>
  <si>
    <t>שורה ב1, "תביעות שנסגרו בבוררות" - תביעות שאושרו;</t>
  </si>
  <si>
    <t>י.</t>
  </si>
  <si>
    <t>שורה ב2, "תביעות שנסגרו בבוררות" - תביעות שנדחו;</t>
  </si>
  <si>
    <t>יא.</t>
  </si>
  <si>
    <t>יב.</t>
  </si>
  <si>
    <t>יג.</t>
  </si>
  <si>
    <t>יד.</t>
  </si>
  <si>
    <t>הסבר למילוי השורות בנספחים א4 ו-א5</t>
  </si>
  <si>
    <t>שורה א1, "בקשות פתוחות לתחילת השנה" – מספרן יהיה שווה ליתרת הסגירה של השנה הקודמת;</t>
  </si>
  <si>
    <t xml:space="preserve">שורה א2, "בקשות שהוגשו במהלך השנה" – לרבות בקשות שלא הגיעו לידי סיום טיפול במהלך השנה; </t>
  </si>
  <si>
    <t>שורה א3, "בקשות שבוטלו במהלך השנה" – בקשות שביטל העמית או בקשות שדחה הגוף המוסדי כיוון שלא ניתן לבצען לפי הוראות הדין;</t>
  </si>
  <si>
    <t>שורה א4, "בקשות שהגיעו לידי סיום טיפול במהלך השנה" – סיום טיפול ייחשב כתשלום לעמית, העברת כספים או שליחת הודעה, לפי העניין, כאמור בהגדרת "משך זמן הטיפול בבקשה" לחוזר;</t>
  </si>
  <si>
    <t xml:space="preserve">ה. </t>
  </si>
  <si>
    <t>שורה א5, "בקשות פתוחות לסוף השנה" – שורה א1 בתוספת שורה א2 ובהפחתת שורות א3 ו-א4.</t>
  </si>
  <si>
    <t>רכב חובה</t>
  </si>
  <si>
    <t xml:space="preserve">רכב רכוש </t>
  </si>
  <si>
    <t>נזק עצמי</t>
  </si>
  <si>
    <t>צד שלישי</t>
  </si>
  <si>
    <t>נזק למבנה</t>
  </si>
  <si>
    <t>נזק לתכולה</t>
  </si>
  <si>
    <t>סה"כ מספר תביעות</t>
  </si>
  <si>
    <t>מספר התביעות שנסגרו במהלך השנה</t>
  </si>
  <si>
    <t>מספרי התביעות (בערכים)</t>
  </si>
  <si>
    <t>עד 120 יום</t>
  </si>
  <si>
    <t>121 -360 יום</t>
  </si>
  <si>
    <t>361 - 730 יום</t>
  </si>
  <si>
    <t>731 - 1276 יום</t>
  </si>
  <si>
    <t>מעל 1277 יום</t>
  </si>
  <si>
    <t>עד 30 יום</t>
  </si>
  <si>
    <t>181 יום ומעלה</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</si>
  <si>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</si>
  <si>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</si>
  <si>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</si>
  <si>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</si>
  <si>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</si>
  <si>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</si>
  <si>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</si>
  <si>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</si>
  <si>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</si>
  <si>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</si>
  <si>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</si>
  <si>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</si>
  <si>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</si>
  <si>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</si>
  <si>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</si>
  <si>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</si>
  <si>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</si>
  <si>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</si>
  <si>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</si>
  <si>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</si>
  <si>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</si>
  <si>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</si>
  <si>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</si>
  <si>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</si>
  <si>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</si>
  <si>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</si>
  <si>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</si>
  <si>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</si>
  <si>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</si>
  <si>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</si>
  <si>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א</t>
  </si>
  <si>
    <t>תביעות:</t>
  </si>
  <si>
    <t>תביעות פתוחות לתחילת השנה</t>
  </si>
  <si>
    <t>תביעות שהוגשו במהלך השנה</t>
  </si>
  <si>
    <t>תביעות שאושרו</t>
  </si>
  <si>
    <t>תביעות שנדחו</t>
  </si>
  <si>
    <t>תביעות שנסגרו בפשרה</t>
  </si>
  <si>
    <t>תביעות שבוטלו</t>
  </si>
  <si>
    <t>ב</t>
  </si>
  <si>
    <t>תביעות שנסגרו בבוררות:</t>
  </si>
  <si>
    <t>סה"כ (ב1+ב2)</t>
  </si>
  <si>
    <t>ג</t>
  </si>
  <si>
    <t>פשרה</t>
  </si>
  <si>
    <t>אחר</t>
  </si>
  <si>
    <t>סה"כ (ג1+ג2+ג3+ג4)</t>
  </si>
  <si>
    <t>ניתוחים בארץ ובחו"ל</t>
  </si>
  <si>
    <t>השתלות בארץ ובחו"ל</t>
  </si>
  <si>
    <t>סיעודי</t>
  </si>
  <si>
    <t>מחלות קשות</t>
  </si>
  <si>
    <t>עובדים זרים</t>
  </si>
  <si>
    <t>נכויות</t>
  </si>
  <si>
    <t>תאונות אישיות</t>
  </si>
  <si>
    <t>נסיעות לחו"ל (למעט כבודה)</t>
  </si>
  <si>
    <t>תרופות</t>
  </si>
  <si>
    <t>פרט</t>
  </si>
  <si>
    <t>קבוצתי</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</si>
  <si>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</si>
  <si>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</si>
  <si>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</si>
  <si>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</si>
  <si>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</si>
  <si>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</si>
  <si>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</si>
  <si>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</si>
  <si>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</si>
  <si>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</si>
  <si>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</si>
  <si>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</si>
  <si>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</si>
  <si>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</si>
  <si>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</si>
  <si>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</si>
  <si>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</si>
  <si>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</si>
  <si>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</si>
  <si>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</si>
  <si>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</si>
  <si>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</si>
  <si>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</si>
  <si>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</si>
  <si>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</si>
  <si>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</si>
  <si>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</si>
  <si>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</si>
  <si>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</si>
  <si>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</si>
  <si>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</si>
  <si>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</si>
  <si>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</si>
  <si>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</si>
  <si>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</si>
  <si>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</si>
  <si>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</si>
  <si>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</si>
  <si>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</si>
  <si>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</si>
  <si>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</si>
  <si>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</si>
  <si>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קצבת נכות (א.כ.ע)</t>
  </si>
  <si>
    <t>ריסק מוות (תשלום חד פעמי למקרה מוות)</t>
  </si>
  <si>
    <t>קצבת שארים</t>
  </si>
  <si>
    <t>בקשות למשיכת כספים או לקבלת קצבת זקנה</t>
  </si>
  <si>
    <t>מספרי הבקשות (בערכים)</t>
  </si>
  <si>
    <t>משך זמן הטיפול בבקשות למשיכת כספים בסכום חד-פעמי</t>
  </si>
  <si>
    <t>משך זמן הטיפול בבקשות לקבלת קצבת זקנה</t>
  </si>
  <si>
    <t>מספר הבקשות הכולל</t>
  </si>
  <si>
    <t>עד 5 ימים</t>
  </si>
  <si>
    <t>6-10 ימים</t>
  </si>
  <si>
    <t>11-15 ימים</t>
  </si>
  <si>
    <t>16-20 ימים</t>
  </si>
  <si>
    <t>21-30 ימים</t>
  </si>
  <si>
    <t>31 ימים ומעלה</t>
  </si>
  <si>
    <t>11-20 ימים</t>
  </si>
  <si>
    <t>31-40 ימים</t>
  </si>
  <si>
    <t>41 ימים ומעלה</t>
  </si>
  <si>
    <t>א1</t>
  </si>
  <si>
    <t>בקשות פתוחות לתחילת השנה</t>
  </si>
  <si>
    <t>א2</t>
  </si>
  <si>
    <t>בקשות שהוגשו במהלך השנה</t>
  </si>
  <si>
    <t>א3</t>
  </si>
  <si>
    <t>בקשות שבוטלו במהלך השנה</t>
  </si>
  <si>
    <t>א4</t>
  </si>
  <si>
    <t>בקשות שהגיעו לידי סיום טיפול במהלך השנה</t>
  </si>
  <si>
    <t>א5</t>
  </si>
  <si>
    <t>בקשות פתוחות לסוף השנה 
(א1+א2-א3-א4)</t>
  </si>
  <si>
    <t>בקשות להעברת כספים בין קופות גמל או בין מסלולי השקעה</t>
  </si>
  <si>
    <t>משך זמן הטיפול בבקשות להעברת כספים מהגוף המוסדי</t>
  </si>
  <si>
    <t>משך זמן הטיפול בבקשות להעברת כספים אל הגוף המוסדי</t>
  </si>
  <si>
    <t xml:space="preserve">משך זמן הטיפול בבקשות להעברת כספים בין מסלולי השקעה </t>
  </si>
  <si>
    <t>6-15 ימים</t>
  </si>
  <si>
    <t>16-25 ימים</t>
  </si>
  <si>
    <t>26-35 ימים</t>
  </si>
  <si>
    <t>36-45 ימים</t>
  </si>
  <si>
    <t>46 ימים ומעלה</t>
  </si>
  <si>
    <t>עד 3 ימים</t>
  </si>
  <si>
    <t>4-5 ימים</t>
  </si>
  <si>
    <t>21 ימים ומעלה</t>
  </si>
  <si>
    <t>מדדי התביעות (באחוזים)</t>
  </si>
  <si>
    <t xml:space="preserve"> נזק עצמי</t>
  </si>
  <si>
    <t xml:space="preserve"> צד שלישי</t>
  </si>
  <si>
    <t>סה"כ</t>
  </si>
  <si>
    <t>תביעות שנסגרו (א3+א4+א5+א6)</t>
  </si>
  <si>
    <t xml:space="preserve"> תביעות שנסגרו בבוררות:</t>
  </si>
  <si>
    <t>מדדי הבקשות
(אחוזים)</t>
  </si>
  <si>
    <t>הסברים:</t>
  </si>
  <si>
    <r>
      <t>1. משך זמן הטיפול בבקשות השונות נמדד מהמועד בו הוגשה הבקשה</t>
    </r>
    <r>
      <rPr>
        <sz val="10"/>
        <color indexed="10"/>
        <rFont val="David"/>
        <family val="2"/>
        <charset val="177"/>
      </rPr>
      <t xml:space="preserve"> </t>
    </r>
    <r>
      <rPr>
        <sz val="10"/>
        <rFont val="David"/>
        <family val="2"/>
        <charset val="177"/>
      </rPr>
      <t>לגוף המוסדי או למי מטעמו, גם אם במועד זה הבקשה לא הייתה מלאה (היו חסרים מידע או מסמכים) והושלמה על-ידי המבקש במועד מאוחר יותר.</t>
    </r>
  </si>
  <si>
    <t>2. לגבי בקשות למשיכת כספים בסכום חד-פעמי – משך זמן הטיפול בבקשה נמדד מהמועד בו הגיש העמית בקשה למשיכת כספים, ועד למועד התשלום בפועל.</t>
  </si>
  <si>
    <t>3. לגבי בקשות לקבלת קצבת זקנה – משך זמן הטיפול בבקשה נמדד מהמועד בו ביקש העמית להתחיל לקבל קצבה, ועד למועד התשלום הראשון בפועל. במקרים בהם זכות העמית לקבל קצבה התגבשה לאחר המועד שבו הוא ביקש להתחיל לקבל קצבה - משך זמן הטיפול בבקשה נמדד מהמועד בו התגבשה זכאותו לקבלת קצבה, ועד למועד התשלום הראשון בפועל.</t>
  </si>
  <si>
    <t>2. לגבי בקשות להעברת כספים מהגוף המוסדי – משך זמן הטיפול בבקשה נמדד מהמועד בו הועברה לגוף המוסדי בקשה להעברת כספים על ידי הגוף המוסדי אליו ביקש העמית לעבור, ועד למועד בו הועברו הכספים בפועל.</t>
  </si>
  <si>
    <t>3. לגבי בקשות להעברת כספים אל הגוף המוסדי – משך זמן הטיפול בבקשה נמדד מהמועד בו הגיש העמית בקשה להעברת כספים אל הגוף המוסדי, ועד למועד בו פנה הגוף המוסדי לגוף ממנו ביקש העמית להעביר כספים.</t>
  </si>
  <si>
    <t>4. לגבי בקשות להעברת כספים בין מסלולי השקעה – משך זמן הטיפול בבקשה נמדד מהמועד בו הגיש העמית בקשה להעברת כספים בין מסלולי השקעה באותה קופת גמל או באותה תכנית ביטוח, ועד למועד בו הועברו הכספים בפועל.</t>
  </si>
  <si>
    <t>נספח ג לחוזר איסוף מידע סטטיסטי אגב יישוב תביעות - דוגמה לחישוב בשנת הדיווח הראשונה</t>
  </si>
  <si>
    <t>מספר תביעות</t>
  </si>
  <si>
    <t>תביעה שנדחו</t>
  </si>
  <si>
    <t>חברה מדווחת _______</t>
  </si>
  <si>
    <t>איי אי ג'י ישראל חברה לביטוח בע"מ</t>
  </si>
  <si>
    <t>איילון חברה לביטוח בע"מ</t>
  </si>
  <si>
    <t>אליהו חברה לביטוח בע"מ</t>
  </si>
  <si>
    <t>אקסלנס נשואה פנסיה (אחדות) בע"מ</t>
  </si>
  <si>
    <t>ביטוח חקלאי אגודה שיתופית מרכזית בע"מ</t>
  </si>
  <si>
    <t>גילעד גמלאות לעובדים דתיים בע"מ</t>
  </si>
  <si>
    <t>גלעד קרן פנסיה מקיפה בע"מ</t>
  </si>
  <si>
    <t>דקלה חברה לביטוח בע"מ</t>
  </si>
  <si>
    <t>הלמן - אלדובי קרנות פנסיה בע"מ</t>
  </si>
  <si>
    <t>הפניקס בריאות חברה לביטוח בע"מ</t>
  </si>
  <si>
    <t>הפניקס חברה לביטוח בע"מ</t>
  </si>
  <si>
    <t>הראל חברה לביטוח בע"מ</t>
  </si>
  <si>
    <t>הראל ניהול קרנות פנסיה בע"מ</t>
  </si>
  <si>
    <t>התאגיד המנהל של המאגר לביטוח רכב חובה ("הפול") בע"מ</t>
  </si>
  <si>
    <t>יובלים -  ניהול קרנות פנסיה בע"מ</t>
  </si>
  <si>
    <t>יוזמה קרן פנסיה לעצמאים בע"מ</t>
  </si>
  <si>
    <t>אינפיניטי ניהול קופת גמל מרכזית לקצבה בע"מ</t>
  </si>
  <si>
    <t>כלל ביטוח אשראי בע"מ</t>
  </si>
  <si>
    <t>כלל חברה לביטוח בע"מ</t>
  </si>
  <si>
    <t>לעתיד חברה לניהול קרנות פנסיה בע"מ</t>
  </si>
  <si>
    <t>מבטחים מוסד לביטוח סוציאלי של העובדים בע"מ</t>
  </si>
  <si>
    <t>מגדל חברה לביטוח בע"מ</t>
  </si>
  <si>
    <t>מגן חברה לניהול קרנות פנסיה בע"מ</t>
  </si>
  <si>
    <t>מגן קרן פנסיה מרכזית לקואופרציה ביצרנות, תחבורה ושרותים אגודה שיתופית בע"מ</t>
  </si>
  <si>
    <t>מיטב פנסיה בע"מ</t>
  </si>
  <si>
    <t>מיטבית - עתודות חברה לניהול קרנות פנסיה בע"מ</t>
  </si>
  <si>
    <t>מנוף ניהול קרנות פנסיה בע"מ</t>
  </si>
  <si>
    <t>מנורה מבטחים פנסיה בע"מ</t>
  </si>
  <si>
    <t>מקפת החדשה ניהול קרנות פנסיה ותגמולים בע"מ</t>
  </si>
  <si>
    <t>ש. שלמה חברה לביטוח בע''מ</t>
  </si>
  <si>
    <t>נתיב קרן הפנסיה של פועלי ועובדי מפעלי משק ההסתדרות בע"מ</t>
  </si>
  <si>
    <t>ספרינג - ניהול קרן פנסיה בע"מ</t>
  </si>
  <si>
    <t>עמית קופה לפנסיה ותגמולים בע"מ</t>
  </si>
  <si>
    <t>עתודות קרן פנסיה לשכירים ועצמאים בע"מ</t>
  </si>
  <si>
    <t>קופה לתגמולים ופנסיה של עובדי הסוכנות היהודית לא"י בע"מ</t>
  </si>
  <si>
    <t>קופת הפנסיה לעובדי הדסה בע"מ</t>
  </si>
  <si>
    <t>קופת הפנסיה של הסתדרות העובדים הלאומית בע"מ</t>
  </si>
  <si>
    <t>קרן ביטוח ופנסיה לפועלים חקלאים ובלתי מקצועיים בישראל אגודה שיתופית בע"מ</t>
  </si>
  <si>
    <t>קרן הביטוח והפנסיה של פועלי בנין ועבודות ציבוריות אגודה שיתופית בע"מ</t>
  </si>
  <si>
    <t>קרן הגמלאות המרכזית של עובדי ההסתדרות בע"מ</t>
  </si>
  <si>
    <t>קרן הגמלאות של חברי אגד בע"מ</t>
  </si>
  <si>
    <t>קרן הגמלאות של חברי דן בע"מ</t>
  </si>
  <si>
    <t>קרן מקפת מרכז לפנסיה ותגמולים אגודה שיתופית בע"מ</t>
  </si>
  <si>
    <t>קרנית-קרן לפיצוי נפגעי  תאונות דרכים</t>
  </si>
  <si>
    <t>שומרה חברה לביטוח בע"מ</t>
  </si>
  <si>
    <t>שירביט חברה לביטוח בע"מ</t>
  </si>
  <si>
    <t>אי.בי.אי גמל בע"מ</t>
  </si>
  <si>
    <t>איילון חברה לניהול קופות גמל בע"מ</t>
  </si>
  <si>
    <t>אינפיניטי גמל בע"מ</t>
  </si>
  <si>
    <t>איפקס ניהול קופות גמל בע"מ</t>
  </si>
  <si>
    <t>אלטשולר שחם קופות גמל בע"מ</t>
  </si>
  <si>
    <t>אנליסט קופות גמל בע"מ</t>
  </si>
  <si>
    <t>אסיף חברה לניהול קופ"ג בע"מ</t>
  </si>
  <si>
    <t>אפסילון ניהול קופות גמל בע"מ</t>
  </si>
  <si>
    <t>אפקים בע"מ</t>
  </si>
  <si>
    <t>אקסלנס - קופות מזרחי לשעבר בע"מ</t>
  </si>
  <si>
    <t>אקסלנס נשואה גמל בע"מ</t>
  </si>
  <si>
    <t>ארם גמולים - חברה לניהול קופות גמל בע''מ</t>
  </si>
  <si>
    <t>ב'ת למ'ד דל'ת בע"מ</t>
  </si>
  <si>
    <t>בר קרן גמולים בע"מ</t>
  </si>
  <si>
    <t>גאון גמל בע"מ</t>
  </si>
  <si>
    <t>גד גמולים חברה לניהול קופות גמל בע"מ</t>
  </si>
  <si>
    <t>גל גמל למורים - חברה לניהול קופות גמל למורים בע"מ</t>
  </si>
  <si>
    <t>דפנה ניהול קופות גמל בע"מ</t>
  </si>
  <si>
    <t>דש ניהול קופות גמל בע"מ</t>
  </si>
  <si>
    <t>האוגר קופה לחסכון תגמולים לעצמאים בע"מ</t>
  </si>
  <si>
    <t>הגומל קופת גמל למורים וגננות בע"מ</t>
  </si>
  <si>
    <t>החברה המנהלת של מינהל קרן ההשתלמות לפקידים עובדי המנהל והשירותים בע"מ</t>
  </si>
  <si>
    <t>החברה המנהלת של רום קרן ההשתלמות לעובדי הרשויות המקומיות בע"מ</t>
  </si>
  <si>
    <t>החברה לניהול קרן השתלמות לשופטים בע"מ</t>
  </si>
  <si>
    <t>היהלום - א.ש. לבטוח הדדי של חברי בורסת היהלומים</t>
  </si>
  <si>
    <t>הלמן - אלדובי קופות גמל בע"מ</t>
  </si>
  <si>
    <t>הנדסאים וטכנאים - חברה לניהול קופות גמל בע"מ</t>
  </si>
  <si>
    <t>הסת' האקדמאים במח"ר, ניהול קופו"ג בע"מ</t>
  </si>
  <si>
    <t>הראל גמל בע"מ</t>
  </si>
  <si>
    <t>וויזר קופות גמל בע"מ</t>
  </si>
  <si>
    <t>חברה לניהול קופות גמל של העובדים באוניברסיטה העברית בירושלים בע"מ</t>
  </si>
  <si>
    <t>חברה לניהול קופות גמל של העובדים בעיריית תל - אביב יפו בע"מ</t>
  </si>
  <si>
    <t>חברה לניהול קופות גמל של הפקידים והפועלים בעירית רמת גן בע"מ</t>
  </si>
  <si>
    <t>חן יהב החברה לניהול קופות גמל בע"מ</t>
  </si>
  <si>
    <t>חסכון יהב בע"מ</t>
  </si>
  <si>
    <t>יהב - קרן השתלמות וחסכון לאחים ואחיות בע"מ</t>
  </si>
  <si>
    <t>יהב - קרן השתלמות וחסכון לרופאים בע"מ</t>
  </si>
  <si>
    <t>יהב - קרן השתלמות וחסכון פ.ר.ח. בע"מ</t>
  </si>
  <si>
    <t>יהב השתלמות וחסכון בע"מ</t>
  </si>
  <si>
    <t>יהבית קופת הגמל שליד ליד בנק יהב לעובדי המדינה בע"מ</t>
  </si>
  <si>
    <t>יובלים - ניהול קופות גמל וקרן השתלמות (1996) בע"מ</t>
  </si>
  <si>
    <t>יובנק ניהול קופות גמל (2005) בע"מ</t>
  </si>
  <si>
    <t>ילין לפידות ניהול קופות גמל בע"מ</t>
  </si>
  <si>
    <t>ישיר בית השקעות (קופות גמל) בע"מ</t>
  </si>
  <si>
    <t>כור-תדיראן גמל בע"מ</t>
  </si>
  <si>
    <t>לאומי קמ"פ בע"מ</t>
  </si>
  <si>
    <t>להבה - קרן השתלמות בע"מ</t>
  </si>
  <si>
    <t>מגדל גמל פלטינום בע"מ</t>
  </si>
  <si>
    <t>מגדל ניהול קופות גמל בע"מ</t>
  </si>
  <si>
    <t>מגן קרן פנסיה מרכזית בע"מ-ק.גמל</t>
  </si>
  <si>
    <t>מחוג - מינהל גמל לעובדי חברת חשמל לישראל בע"מ</t>
  </si>
  <si>
    <t>מילניום גמל והשתלמות בע"מ</t>
  </si>
  <si>
    <t>מישור קרן השתלמות על יסודיים בע"מ</t>
  </si>
  <si>
    <t>מנורה מבטחים גמל בע"מ</t>
  </si>
  <si>
    <t>מקפת החדשה ניהול קופות גמל בע"מ</t>
  </si>
  <si>
    <t>מרכנתיל ניהול קופות גמל בע"מ</t>
  </si>
  <si>
    <t>נגב קופה לפיצויים</t>
  </si>
  <si>
    <t>נתיב קרן הפנסיה של פועלי ועובדי מפעלי משק ההסתדרות בע"מ (נתיב גמל)</t>
  </si>
  <si>
    <t>סמל חברה לניהול קופות גמל בע"מ</t>
  </si>
  <si>
    <t>עו"ס - חברה לניהול קופות גמל בע"מ</t>
  </si>
  <si>
    <t>עומר קרן לביטוח הדדי</t>
  </si>
  <si>
    <t>עוצ"מ קופ"ג של עובדי ציבור במושבים בע"מ</t>
  </si>
  <si>
    <t>עמ"י - חברה לניהול קופות גמל ענפיות בע"מ</t>
  </si>
  <si>
    <t>עתודה - קופת תגמולים ופיצויים בנתניה א.ש. בע"מ</t>
  </si>
  <si>
    <t>עתידית קופות גמל בע"מ</t>
  </si>
  <si>
    <t>פסגות אופק גמל בע"מ</t>
  </si>
  <si>
    <t>פריזמה קופות גמל בע"מ</t>
  </si>
  <si>
    <t>פריזמה קופות גמל החדשה בע"מ</t>
  </si>
  <si>
    <t>פרפקט קופות גמל בע"מ</t>
  </si>
  <si>
    <t>ק.ה.ר הקרן השתלמות לרוקחים בע"מ</t>
  </si>
  <si>
    <t>ק.ל.ע. - קרן השתלמות לעובדים סוציאליים בע"מ</t>
  </si>
  <si>
    <t>ק.ס.מ. קרן השתלמות לביוכימאים  ומקרוביולוגים בע"מ</t>
  </si>
  <si>
    <t>קהל קרן השתלמות לעובדים בע"מ</t>
  </si>
  <si>
    <t>קו הבריאות קופת תגמולים ופיצויים בע"מ</t>
  </si>
  <si>
    <t>קואטרו גמל בע"מ</t>
  </si>
  <si>
    <t>קובץ - חברה לניהול קופ"ג בע"מ</t>
  </si>
  <si>
    <t>קופ"ג לעוב' אקדמאים של אוני' ת"א</t>
  </si>
  <si>
    <t>קופ"ג של העובדים בבתי הקולנוע א. ש. בע"מ</t>
  </si>
  <si>
    <t>קופ"ג של הפקידים והפועלים בעירית רמת גן</t>
  </si>
  <si>
    <t>קופ"ג של עובדי מגדל - חברה לבטוח בע"מ</t>
  </si>
  <si>
    <t>קופ"ג של עובדי מפעל נייר אמריקאיים ישראלים בע"מ</t>
  </si>
  <si>
    <t>קופ"ג של פקידי צים בע"מ</t>
  </si>
  <si>
    <t>קופה לחסכון ועזרה הדדית של משה"ב בע"מ</t>
  </si>
  <si>
    <t>קופת גמל לעובדים חודשיים בתעשייה הצבאית בע"מ</t>
  </si>
  <si>
    <t>קופת הפיצויים של עובדי אמישראגז בע"מ</t>
  </si>
  <si>
    <t>קופת התגמולים של עובדי "אליאנס" מפעלי צמיגים וגומי בע"מ - אגודה שיתופית בע"מ</t>
  </si>
  <si>
    <t>קופת התגמולים של עובדי בנק אגוד לישראל בע"מ</t>
  </si>
  <si>
    <t>קופת התגמולים של עובדי מוסדות הסתדרות העובדים הלאומית בא"י אג"ש בע"מ</t>
  </si>
  <si>
    <t>קופת התגמולים של עובדי תה"ל בע"מ</t>
  </si>
  <si>
    <t>קופת התגמולים של פקידי ב.ד.ל. בע"מ</t>
  </si>
  <si>
    <t>קופת התגמולים של פקידי בנק לאומי לישראל בע"מ</t>
  </si>
  <si>
    <t>קופת התגמולים של פקידי בנק לאומי למשכנתאות בע"מ</t>
  </si>
  <si>
    <t>קופת התגמולים של פקידי מרכנתיל דיסקונט בע"מ</t>
  </si>
  <si>
    <t>קופת תגמולים ופנסיה של עובדי הסוכנות היהודית לא"י בע"מ</t>
  </si>
  <si>
    <t>קופת תגמולים יניב בהתישבות הדתית - א.ש. בע"מ</t>
  </si>
  <si>
    <t>קופת תגמולים לעובדי האוניברסיטה העברית ירושלים בע"מ</t>
  </si>
  <si>
    <t>קופת תגמולים של הקואופרציה הצרכנית א.ש. בע"מ</t>
  </si>
  <si>
    <t>קופת תגמולים של עובדי אל על נתיבי אוויר לישראל בע"מ אגודה שיתופית</t>
  </si>
  <si>
    <t>קופת תגמולים של עובדי בנק אוצר החייל בע"מ</t>
  </si>
  <si>
    <t>קופת תגמולים של עובדי התעשיה האוירית לישראל בע"מ</t>
  </si>
  <si>
    <t>קופת"ג של עובדי עירית חיפה</t>
  </si>
  <si>
    <t>קידמה חברה לניהול קופות גמל בע"מ</t>
  </si>
  <si>
    <t>קרן בטוח ופנסיה לפועלים חקלאים ובלתי מקצועיים בישראל אג' שיתופית בע"מ</t>
  </si>
  <si>
    <t>קרן ביטוח הדדי לחברי הסתדרות עובדי המדינה בישראל בע"מ</t>
  </si>
  <si>
    <t>קרן הביטוח ופנסיה של פועלי בניין ועבודות ציבוריות אגודה שיתופית בע"מ</t>
  </si>
  <si>
    <t>קרן הביטוח ופנסיה של פועלי בנין ועבודות ציבוריות אגודה שיתופית בע"מ</t>
  </si>
  <si>
    <t>קרן השת' לעובדים בע"מ</t>
  </si>
  <si>
    <t>קרן השתלמות לאקדמאים במדעי החברה והרוח בע"מ</t>
  </si>
  <si>
    <t>קרן השתלמות להנדסאים וטכנאים בע"מ</t>
  </si>
  <si>
    <t>קרן השתלמות לחברי עוצ"מ בע"מ</t>
  </si>
  <si>
    <t>קרן השתלמות למהנדסים בע"מ</t>
  </si>
  <si>
    <t>קרן השתלמות למורים העל יסודיים בע"מ</t>
  </si>
  <si>
    <t>קרן השתלמות למורים תיכוניים מורי סמינרים ומפקחים בע"מ (מסלול מקוצר)</t>
  </si>
  <si>
    <t>קרן השתלמות למשפטנים בע"מ</t>
  </si>
  <si>
    <t>קרן השתלמות לעובדי הקואופרציה הצרכנית  א.ש. בע"מ</t>
  </si>
  <si>
    <t>קרן השתלמות לעובדים גלעד בע"מ - הנהלה ציבורית</t>
  </si>
  <si>
    <t>קרן השתלמות של עובדי חברת חשמל בע"מ</t>
  </si>
  <si>
    <t>קרן השתלמות של עובדים המדורגים בדירוג העיתונאים בע"מ</t>
  </si>
  <si>
    <t>קרן חופשה לפועלי בנין ועבודות ציבוריות בע"מ</t>
  </si>
  <si>
    <t>קרן חסכון לצבא קבע בע"מ</t>
  </si>
  <si>
    <t>קרן מקפת א.ש. בע"מ</t>
  </si>
  <si>
    <t>רעות - קרן השתלמות</t>
  </si>
  <si>
    <t>רשף - חברה לניהול קופת גמל למורים בע"מ</t>
  </si>
  <si>
    <t>שדות - חברה לניהול קופות גמל בע"מ</t>
  </si>
  <si>
    <t>שובל - חברה לניהול קופת גמל מפעלית בע"מ</t>
  </si>
  <si>
    <t>שחר - חברה לניהול קופת גמל מפעלית למהנדסים בע"מ</t>
  </si>
  <si>
    <t>שיבולת קופת תגמולים בע"מ</t>
  </si>
  <si>
    <t>תגמולים במושבים בע"מ</t>
  </si>
  <si>
    <t>תגמולים של עובדים בעירית ת"א-יפו א.ש. בע"מ</t>
  </si>
  <si>
    <t>תמיר פישמן גמל והשתלמות בע"מ</t>
  </si>
  <si>
    <t>אופן הדיווח</t>
  </si>
  <si>
    <t>(1</t>
  </si>
  <si>
    <t>את גיליון העבודה, לאחר מילוי הנתונים, יש לשלוח לדואר אלקטרוני:</t>
  </si>
  <si>
    <t>dnetunim@mof.gov.il</t>
  </si>
  <si>
    <t>2)</t>
  </si>
  <si>
    <t>3)</t>
  </si>
  <si>
    <t>יש למלא את נתוני החברה ונתוני איש הקשר, בתאים המיועדים לכך להלן.</t>
  </si>
  <si>
    <t>4)</t>
  </si>
  <si>
    <t>הנתונים המדווחים עבור חברה מסוימת (חברת ביטוח או חברה מנהלת).</t>
  </si>
  <si>
    <t>5)</t>
  </si>
  <si>
    <t>הקובץ המדווח יהיה הקובץ המקורי אותו הורדתם מאתר האינטרנט של אגף שוק ההון, ביטוח וחיסכון. לא יתקבל קובץ סרוק או מועתק משנה אחרת, 
קובץ שנבנה בצורה עצמאית או קובץ PDF.</t>
  </si>
  <si>
    <t>שם הגוף המוסדי</t>
  </si>
  <si>
    <t>מספר זיהוי - מס. ח.פ</t>
  </si>
  <si>
    <t>שם איש קשר</t>
  </si>
  <si>
    <t>טלפון</t>
  </si>
  <si>
    <t>שנה</t>
  </si>
  <si>
    <t>תקופת הדו"ח</t>
  </si>
  <si>
    <t>שם הקובץ לשמירה</t>
  </si>
  <si>
    <t>איי. די. איי. חברה לביטוח בע"מ</t>
  </si>
  <si>
    <t>הכשרה חברה לביטוח בע"מ</t>
  </si>
  <si>
    <t>מנורה מבטחים ביטוח בע"מ</t>
  </si>
  <si>
    <t>31-60 יום</t>
  </si>
  <si>
    <t>61-120 יום</t>
  </si>
  <si>
    <t>121-180 יום</t>
  </si>
  <si>
    <t xml:space="preserve">שם הקובץ יהיה עפ"י הוראות החוזר בלבד (לפי התא המסומן בצהוב - "שם קובץ לשמירה"). קובץ בשם לא תקין, לא יתקבל ויחשב כאי הגשת הדוח.  </t>
  </si>
  <si>
    <t>קרנות השתלמות מורים תיכוניים מורי סמינרים ומפקחים – חברה מנהלת בע"מ</t>
  </si>
  <si>
    <t>קרנות השתלמות למורים וגננות – חברה מנהלת בע"מ</t>
  </si>
  <si>
    <t>עגור – חברה לניהול קרנות השתלמות וקופות גמל בע"מ</t>
  </si>
  <si>
    <t>הפניקס קרנות פנסיה מאוזנות וותיקות בע"מ</t>
  </si>
  <si>
    <t>הפניקס פנסיה וגמל בע"מ</t>
  </si>
  <si>
    <t>איי.אר.איי ישראל בע"מ</t>
  </si>
  <si>
    <t>מיטב דש גמל ופנסיה בע"מ</t>
  </si>
  <si>
    <t>מיטב דש השקעות בע"מ</t>
  </si>
  <si>
    <t>כללי א1</t>
  </si>
  <si>
    <t>בריאות א2</t>
  </si>
  <si>
    <t>פנסיוני א3</t>
  </si>
  <si>
    <t>כללי ב1</t>
  </si>
  <si>
    <t>פנסיוני ב3</t>
  </si>
  <si>
    <t>פסגות חברה לביטוח (פ.ב) בע"מ</t>
  </si>
  <si>
    <t>נספח א1 מספרי תביעות בביטוח כללי</t>
  </si>
  <si>
    <t>נספח א2 מספרי תביעות בביטוח בריאות</t>
  </si>
  <si>
    <t>נספח א3 מספרי תביעות בקצבת נכות (א.כ.ע), ריסק מוות וקצבת שארים</t>
  </si>
  <si>
    <t>נספח א4 - מספרי בקשות למשיכת כספים או לקבלת קצבת זקנה (גמל)</t>
  </si>
  <si>
    <t>נספח א4 - מספרי בקשות למשיכת כספים או לקבלת קצבת זקנה (פנסיה)</t>
  </si>
  <si>
    <t>נספח א4 - מספרי בקשות למשיכת כספים או לקבלת קצבת זקנה (ביטוח)</t>
  </si>
  <si>
    <t>נספח א5 - מספרי בקשות להעברת כספים בין קופות גמל או בין מסלולי השקעה (גמל)</t>
  </si>
  <si>
    <t>נספח א5 - מספרי בקשות להעברת כספים בין קופות גמל או בין מסלולי השקעה (פנסיה)</t>
  </si>
  <si>
    <t>נספח א5 - מספרי בקשות להעברת כספים בין קופות גמל או בין מסלולי השקעה (ביטוח)</t>
  </si>
  <si>
    <t>נספח ב1 מדדי תביעות בביטוח כללי</t>
  </si>
  <si>
    <t>נספח ב2 מדדי תביעות בביטוח בריאות</t>
  </si>
  <si>
    <t>נספח ב3 מדדי תביעות בקצבת נכות (א.כ.ע), ריסק מוות וקצבת שארים</t>
  </si>
  <si>
    <t>תוכן עניינים:</t>
  </si>
  <si>
    <t>חזרה</t>
  </si>
  <si>
    <t>נספח א4 (G)</t>
  </si>
  <si>
    <t>נספח א4 (P)</t>
  </si>
  <si>
    <t>נספח א4 (B)</t>
  </si>
  <si>
    <t>נספח א5 (P)</t>
  </si>
  <si>
    <t>נספח א5 (G)</t>
  </si>
  <si>
    <t>נספח א5 (B)</t>
  </si>
  <si>
    <t>נספח ב4 (G)</t>
  </si>
  <si>
    <t>נספח ב4 (P)</t>
  </si>
  <si>
    <t>נספח ב4 (B)</t>
  </si>
  <si>
    <t>נספח ב5 (G)</t>
  </si>
  <si>
    <t>נספח ב5 (P)</t>
  </si>
  <si>
    <t>נספח ב5 (B)</t>
  </si>
  <si>
    <t xml:space="preserve">הנתונים ביחידות בודדות לשנת </t>
  </si>
  <si>
    <t>נספח ב4 - מדדי בקשות למשיכת כספים או לקבלת קצבת זקנה (גמל)</t>
  </si>
  <si>
    <t>נספח ב4 - מדדי בקשות למשיכת כספים או לקבלת קצבת זקנה (פנסיה)</t>
  </si>
  <si>
    <t>נספח ב4 - מדדי בקשות למשיכת כספים או לקבלת קצבת זקנה (ביטוח)</t>
  </si>
  <si>
    <t>נספח ב5 - מדדי בקשות להעברת כספים בין קופות גמל או בין מסלולי השקעה (גמל)</t>
  </si>
  <si>
    <t>נספח ב5 - מדדי בקשות להעברת כספים בין קופות גמל או בין מסלולי השקעה (פנסיה)</t>
  </si>
  <si>
    <t>נספח ב5 - מדדי בקשות להעברת כספים בין קופות גמל או בין מסלולי השקעה (ביטוח)</t>
  </si>
  <si>
    <t>יונט ניהול קופות גמל בע"מ</t>
  </si>
  <si>
    <t>תביעות שנסגרו בבית משפט:</t>
  </si>
  <si>
    <t>שנתי</t>
  </si>
  <si>
    <t>שורה ג1, "תביעות שנסגרו בבית משפט" - תביעות שאושרו;</t>
  </si>
  <si>
    <t>שורה ג2, "תביעות שנסגרו בבית משפט" - תביעות שנדחו;</t>
  </si>
  <si>
    <t>שורה ג3, "תביעות שנסגרו בבית משפט" - פשרה;</t>
  </si>
  <si>
    <t>שורה ג4, "תביעות שנסגרו בבית משפט" - אחר.</t>
  </si>
  <si>
    <t>בריאות ב2</t>
  </si>
  <si>
    <t>החברה לניהול קרן השתלמות לעובדי המדינה בע"מ</t>
  </si>
  <si>
    <t>להוספת שם גוף מוסדי חדש, יש להוסיף את השם ואת הח.פ בסוף הרשימה</t>
  </si>
  <si>
    <t>רשימת גופים</t>
  </si>
  <si>
    <t>6)</t>
  </si>
  <si>
    <t>כל שינוי בשם הגוף המוסדי או הוספת גוף מוסדי חדש, יש  לעדכן את שם הגוף המוסדי ואת הח.פ בגיליון רשימת גופים.</t>
  </si>
  <si>
    <t>תביעות - תשלום חלקי</t>
  </si>
  <si>
    <t>שורה א5, "תביעות שנדחו" - תביעות בהן מסר הגוף המוסדי לתובע הודעת דחייה;</t>
  </si>
  <si>
    <t>שורה א6, "תביעות שנסגרו בפשרה" - תביעות בהן אישר התובע את הודעת הפשרה שמסר לו הגוף המוסדי;</t>
  </si>
  <si>
    <t>שורה א7, "תביעות שבוטלו" - תביעות שנסגרו למעט תביעות שאושרו, נדחו או נסגרו בפשרה;</t>
  </si>
  <si>
    <t>תביעות שנסגרו  (א3+א4+א5+א6+א7)</t>
  </si>
  <si>
    <t>שורה א8, "תביעות שנסגרו" - סכום שורות א3 - א7;</t>
  </si>
  <si>
    <t>שורה א9, "תביעות פתוחות לסוף השנה" - שורה א1 בתוספת שורה א2 בניכוי שורה א8;</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</si>
  <si>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</si>
  <si>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</si>
  <si>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</si>
  <si>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</si>
  <si>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</si>
  <si>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</si>
  <si>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</si>
  <si>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</si>
  <si>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</si>
  <si>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</si>
  <si>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</si>
  <si>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</si>
  <si>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</si>
  <si>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</si>
  <si>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</si>
  <si>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</si>
  <si>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</si>
  <si>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</si>
  <si>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</si>
  <si>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</si>
  <si>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</si>
  <si>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</si>
  <si>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</si>
  <si>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</si>
  <si>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</si>
  <si>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</si>
  <si>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</si>
  <si>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</si>
  <si>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</si>
  <si>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</si>
  <si>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עד 14 יום</t>
  </si>
  <si>
    <t>15-30 
יום</t>
  </si>
  <si>
    <t>שורה א3, "תביעות ששולמו" - תביעות בהן מסר הגוף המוסדי לתובע הודעת תשלום;</t>
  </si>
  <si>
    <t>תביעות ששולמו</t>
  </si>
  <si>
    <t>תביעות ששולמו חלקית</t>
  </si>
  <si>
    <t xml:space="preserve">תביעות ששולמו </t>
  </si>
  <si>
    <t>דירות</t>
  </si>
  <si>
    <t>עד 60 יום</t>
  </si>
  <si>
    <t>61 -120 יום</t>
  </si>
  <si>
    <t>(103)</t>
  </si>
  <si>
    <t>(104)</t>
  </si>
  <si>
    <t>(105)</t>
  </si>
  <si>
    <t>(106)</t>
  </si>
  <si>
    <t>(107)</t>
  </si>
  <si>
    <t>(108)</t>
  </si>
  <si>
    <t>(109)</t>
  </si>
  <si>
    <t>(110)</t>
  </si>
  <si>
    <t>(111)</t>
  </si>
  <si>
    <t>(112)</t>
  </si>
  <si>
    <t>(113)</t>
  </si>
  <si>
    <t>(114)</t>
  </si>
  <si>
    <t>(115)</t>
  </si>
  <si>
    <t>(116)</t>
  </si>
  <si>
    <t>(117)</t>
  </si>
  <si>
    <t>(118)</t>
  </si>
  <si>
    <t>(119)</t>
  </si>
  <si>
    <t>תביעות שנסגרו  (א3+א3א+א4+א5+א6)</t>
  </si>
  <si>
    <t>3א</t>
  </si>
  <si>
    <t>תביעות שנסגרו (א3+א3א+א4+א5+א6)</t>
  </si>
  <si>
    <t>תביעות פתוחות לסוף השנה (א1+א2-א7)</t>
  </si>
  <si>
    <t>תביעות שנסגרו  (א3+א4+א5+א6)</t>
  </si>
  <si>
    <t>תביעות שאושרו (*)</t>
  </si>
  <si>
    <t>(*) "תביעות שאושרו" - סכום ה"תביעות ששולמו" וה"תביעות ששולמו חלקית".</t>
  </si>
  <si>
    <t>שורה א3א, "תביעות ששולמו חלקית" - תביעות בהן מסר הגוף המוסדי לתובע הודעת תשלום חלקי;</t>
  </si>
  <si>
    <t>דירות (למעט נזקי מים)</t>
  </si>
  <si>
    <t>דירות (נזקי מים בלבד)</t>
  </si>
  <si>
    <t>ליברה חברה לביטוח</t>
  </si>
  <si>
    <t>ווישור חברה לביטוח</t>
  </si>
  <si>
    <t>מגדל מקפת  קרנות פנסיה וקופות גמל בע"מ</t>
  </si>
  <si>
    <t>יאיר חן</t>
  </si>
  <si>
    <t>09-9576000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</si>
</sst>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0.0%"/>
  </numFmts>
  <fonts count="30" x14ac:knownFonts="1">
    <font>
      <sz val="10"/>
      <color theme="1"/>
      <name val="Arial"/>
      <family val="2"/>
      <charset val="177"/>
    </font>
    <font>
      <sz val="10"/>
      <name val="Arial"/>
      <family val="2"/>
    </font>
    <font>
      <b/>
      <u/>
      <sz val="12"/>
      <color indexed="18"/>
      <name val="David"/>
      <family val="2"/>
      <charset val="177"/>
    </font>
    <font>
      <b/>
      <sz val="12"/>
      <color indexed="18"/>
      <name val="David"/>
      <family val="2"/>
      <charset val="177"/>
    </font>
    <font>
      <sz val="11"/>
      <name val="David"/>
      <family val="2"/>
      <charset val="177"/>
    </font>
    <font>
      <b/>
      <sz val="14"/>
      <color indexed="8"/>
      <name val="David"/>
      <family val="2"/>
      <charset val="177"/>
    </font>
    <font>
      <b/>
      <sz val="11"/>
      <color indexed="8"/>
      <name val="David"/>
      <family val="2"/>
      <charset val="177"/>
    </font>
    <font>
      <b/>
      <sz val="10"/>
      <name val="David"/>
      <family val="2"/>
      <charset val="177"/>
    </font>
    <font>
      <b/>
      <u/>
      <sz val="10"/>
      <name val="David"/>
      <family val="2"/>
      <charset val="177"/>
    </font>
    <font>
      <u/>
      <sz val="10"/>
      <name val="David"/>
      <family val="2"/>
      <charset val="177"/>
    </font>
    <font>
      <u/>
      <sz val="10"/>
      <color indexed="8"/>
      <name val="David"/>
      <family val="2"/>
      <charset val="177"/>
    </font>
    <font>
      <sz val="9"/>
      <color indexed="8"/>
      <name val="David"/>
      <family val="2"/>
      <charset val="177"/>
    </font>
    <font>
      <sz val="10"/>
      <color indexed="8"/>
      <name val="David"/>
      <family val="2"/>
      <charset val="177"/>
    </font>
    <font>
      <b/>
      <sz val="10"/>
      <color indexed="8"/>
      <name val="David"/>
      <family val="2"/>
      <charset val="177"/>
    </font>
    <font>
      <sz val="10"/>
      <name val="David"/>
      <family val="2"/>
      <charset val="177"/>
    </font>
    <font>
      <b/>
      <sz val="14"/>
      <name val="David"/>
      <family val="2"/>
      <charset val="177"/>
    </font>
    <font>
      <b/>
      <sz val="9"/>
      <name val="David"/>
      <family val="2"/>
      <charset val="177"/>
    </font>
    <font>
      <sz val="10"/>
      <name val="Arial"/>
      <family val="2"/>
    </font>
    <font>
      <b/>
      <sz val="10"/>
      <name val="Arial"/>
      <family val="2"/>
    </font>
    <font>
      <u/>
      <sz val="10"/>
      <name val="Arial"/>
      <family val="2"/>
    </font>
    <font>
      <sz val="10"/>
      <color indexed="10"/>
      <name val="David"/>
      <family val="2"/>
      <charset val="177"/>
    </font>
    <font>
      <b/>
      <sz val="12"/>
      <color indexed="14"/>
      <name val="David"/>
      <family val="2"/>
      <charset val="177"/>
    </font>
    <font>
      <b/>
      <sz val="12"/>
      <name val="David"/>
      <family val="2"/>
      <charset val="177"/>
    </font>
    <font>
      <u/>
      <sz val="10"/>
      <color indexed="12"/>
      <name val="Arial"/>
      <family val="2"/>
    </font>
    <font>
      <b/>
      <u/>
      <sz val="14"/>
      <color indexed="12"/>
      <name val="Arial"/>
      <family val="2"/>
    </font>
    <font>
      <b/>
      <sz val="10"/>
      <color indexed="25"/>
      <name val="Arial"/>
      <family val="2"/>
    </font>
    <font>
      <sz val="11"/>
      <name val="David"/>
      <family val="2"/>
      <charset val="177"/>
    </font>
    <font>
      <b/>
      <sz val="16"/>
      <color indexed="8"/>
      <name val="David"/>
      <family val="2"/>
      <charset val="177"/>
    </font>
    <font>
      <u/>
      <sz val="10"/>
      <color theme="1"/>
      <name val="Arial"/>
      <family val="2"/>
      <charset val="177"/>
    </font>
    <font>
      <b/>
      <u/>
      <sz val="10"/>
      <color indexed="12"/>
      <name val="Arial"/>
      <family val="2"/>
    </font>
  </fonts>
  <fills count="1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lightUp"/>
    </fill>
    <fill>
      <patternFill patternType="lightUp">
        <bgColor indexed="26"/>
      </patternFill>
    </fill>
    <fill>
      <patternFill patternType="solid">
        <fgColor indexed="13"/>
        <bgColor indexed="64"/>
      </patternFill>
    </fill>
    <fill>
      <patternFill patternType="solid">
        <fgColor indexed="43"/>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C0C0C0"/>
        <bgColor indexed="64"/>
      </patternFill>
    </fill>
    <fill>
      <patternFill patternType="solid">
        <fgColor theme="8" tint="0.79998168889431442"/>
        <bgColor indexed="64"/>
      </patternFill>
    </fill>
  </fills>
  <borders count="130">
    <border>
      <left/>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hair">
        <color indexed="64"/>
      </left>
      <right style="medium">
        <color indexed="64"/>
      </right>
      <top style="medium">
        <color indexed="64"/>
      </top>
      <bottom style="hair">
        <color indexed="64"/>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hair">
        <color indexed="64"/>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diagonal/>
    </border>
    <border>
      <left/>
      <right style="hair">
        <color indexed="64"/>
      </right>
      <top/>
      <bottom style="thin">
        <color indexed="64"/>
      </bottom>
      <diagonal/>
    </border>
    <border>
      <left/>
      <right/>
      <top style="thin">
        <color indexed="64"/>
      </top>
      <bottom style="medium">
        <color indexed="64"/>
      </bottom>
      <diagonal/>
    </border>
    <border>
      <left style="hair">
        <color indexed="64"/>
      </left>
      <right/>
      <top style="hair">
        <color indexed="64"/>
      </top>
      <bottom/>
      <diagonal/>
    </border>
    <border>
      <left/>
      <right style="hair">
        <color indexed="64"/>
      </right>
      <top style="medium">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medium">
        <color indexed="64"/>
      </left>
      <right style="thin">
        <color indexed="64"/>
      </right>
      <top style="medium">
        <color indexed="64"/>
      </top>
      <bottom style="hair">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s>
  <cellStyleXfs count="7">
    <xf numFmtId="0" fontId="0" fillId="0" borderId="0"/>
    <xf numFmtId="164" fontId="1" fillId="0" borderId="0" applyFont="0" applyFill="0" applyBorder="0" applyAlignment="0" applyProtection="0"/>
    <xf numFmtId="0" fontId="1" fillId="0" borderId="0"/>
    <xf numFmtId="0" fontId="1" fillId="0" borderId="0">
      <alignment wrapText="1"/>
    </xf>
    <xf numFmtId="0" fontId="1" fillId="0" borderId="0">
      <alignment wrapText="1"/>
    </xf>
    <xf numFmtId="9" fontId="1" fillId="0" borderId="0" applyFont="0" applyFill="0" applyBorder="0" applyAlignment="0" applyProtection="0"/>
    <xf numFmtId="0" fontId="23" fillId="0" borderId="0" applyNumberFormat="0" applyFill="0" applyBorder="0" applyAlignment="0" applyProtection="0">
      <alignment vertical="top"/>
      <protection locked="0"/>
    </xf>
  </cellStyleXfs>
  <cellXfs count="562">
    <xf numFmtId="0" fontId="0" fillId="0" borderId="0" xfId="0"/>
    <xf numFmtId="0" fontId="2" fillId="2" borderId="0" xfId="2" applyFont="1" applyFill="1" applyProtection="1"/>
    <xf numFmtId="0" fontId="3" fillId="2" borderId="0" xfId="2" applyFont="1" applyFill="1" applyProtection="1"/>
    <xf numFmtId="0" fontId="4" fillId="0" borderId="0" xfId="2" applyFont="1" applyAlignment="1" applyProtection="1">
      <alignment vertical="top"/>
    </xf>
    <xf numFmtId="0" fontId="1" fillId="0" borderId="0" xfId="2" applyAlignment="1" applyProtection="1">
      <alignment vertical="top"/>
      <protection locked="0"/>
    </xf>
    <xf numFmtId="0" fontId="2" fillId="2" borderId="0" xfId="2" applyFont="1" applyFill="1" applyProtection="1">
      <protection locked="0"/>
    </xf>
    <xf numFmtId="0" fontId="3" fillId="2" borderId="0" xfId="2" applyFont="1" applyFill="1" applyProtection="1">
      <protection locked="0"/>
    </xf>
    <xf numFmtId="0" fontId="4" fillId="0" borderId="0" xfId="2" applyFont="1" applyAlignment="1" applyProtection="1">
      <alignment vertical="top"/>
      <protection locked="0"/>
    </xf>
    <xf numFmtId="0" fontId="1" fillId="0" borderId="0" xfId="2" applyProtection="1">
      <protection locked="0"/>
    </xf>
    <xf numFmtId="0" fontId="6" fillId="2" borderId="0" xfId="3" applyFont="1" applyFill="1" applyBorder="1" applyAlignment="1" applyProtection="1">
      <alignment horizontal="right" vertical="center"/>
      <protection locked="0"/>
    </xf>
    <xf numFmtId="0" fontId="1" fillId="0" borderId="0" xfId="2" applyBorder="1" applyProtection="1">
      <protection locked="0"/>
    </xf>
    <xf numFmtId="0" fontId="7" fillId="3" borderId="1" xfId="2" applyFont="1" applyFill="1" applyBorder="1" applyAlignment="1" applyProtection="1">
      <alignment horizontal="center" vertical="top" wrapText="1"/>
      <protection locked="0"/>
    </xf>
    <xf numFmtId="3" fontId="7" fillId="3" borderId="3" xfId="2" applyNumberFormat="1" applyFont="1" applyFill="1" applyBorder="1" applyAlignment="1" applyProtection="1">
      <alignment horizontal="center" vertical="top" wrapText="1"/>
      <protection locked="0"/>
    </xf>
    <xf numFmtId="3" fontId="7" fillId="3" borderId="4" xfId="2" applyNumberFormat="1" applyFont="1" applyFill="1" applyBorder="1" applyAlignment="1" applyProtection="1">
      <alignment horizontal="center" vertical="top" wrapText="1"/>
      <protection locked="0"/>
    </xf>
    <xf numFmtId="3" fontId="7" fillId="3" borderId="5" xfId="2" applyNumberFormat="1" applyFont="1" applyFill="1" applyBorder="1" applyAlignment="1" applyProtection="1">
      <alignment horizontal="center" vertical="top" wrapText="1"/>
      <protection locked="0"/>
    </xf>
    <xf numFmtId="49" fontId="7" fillId="3" borderId="3" xfId="2" applyNumberFormat="1" applyFont="1" applyFill="1" applyBorder="1" applyAlignment="1" applyProtection="1">
      <alignment horizontal="center" vertical="top" wrapText="1"/>
      <protection locked="0"/>
    </xf>
    <xf numFmtId="49" fontId="7" fillId="3" borderId="4" xfId="2" applyNumberFormat="1" applyFont="1" applyFill="1" applyBorder="1" applyAlignment="1" applyProtection="1">
      <alignment horizontal="center" vertical="top" wrapText="1"/>
      <protection locked="0"/>
    </xf>
    <xf numFmtId="49" fontId="7" fillId="3" borderId="5" xfId="2" applyNumberFormat="1" applyFont="1" applyFill="1" applyBorder="1" applyAlignment="1" applyProtection="1">
      <alignment horizontal="center" vertical="top" wrapText="1"/>
      <protection locked="0"/>
    </xf>
    <xf numFmtId="0" fontId="1" fillId="0" borderId="6" xfId="2" applyBorder="1" applyProtection="1">
      <protection locked="0"/>
    </xf>
    <xf numFmtId="0" fontId="10" fillId="4" borderId="7" xfId="3" applyNumberFormat="1" applyFont="1" applyFill="1" applyBorder="1" applyAlignment="1" applyProtection="1">
      <alignment wrapText="1" readingOrder="2"/>
      <protection locked="0"/>
    </xf>
    <xf numFmtId="0" fontId="1" fillId="0" borderId="8" xfId="2" applyBorder="1" applyAlignment="1" applyProtection="1">
      <alignment horizontal="center"/>
      <protection locked="0"/>
    </xf>
    <xf numFmtId="0" fontId="1" fillId="0" borderId="8" xfId="2" applyBorder="1" applyProtection="1">
      <protection locked="0"/>
    </xf>
    <xf numFmtId="0" fontId="12" fillId="4" borderId="13" xfId="3" applyNumberFormat="1" applyFont="1" applyFill="1" applyBorder="1" applyAlignment="1" applyProtection="1">
      <alignment horizontal="right" wrapText="1" indent="1" readingOrder="2"/>
      <protection locked="0"/>
    </xf>
    <xf numFmtId="0" fontId="1" fillId="0" borderId="14" xfId="2" applyBorder="1" applyAlignment="1" applyProtection="1">
      <alignment horizontal="center"/>
      <protection locked="0"/>
    </xf>
    <xf numFmtId="3" fontId="11" fillId="5" borderId="18" xfId="1" applyNumberFormat="1" applyFont="1" applyFill="1" applyBorder="1" applyAlignment="1" applyProtection="1">
      <alignment horizontal="center"/>
      <protection locked="0"/>
    </xf>
    <xf numFmtId="3" fontId="11" fillId="5" borderId="19" xfId="1" applyNumberFormat="1" applyFont="1" applyFill="1" applyBorder="1" applyAlignment="1" applyProtection="1">
      <alignment horizontal="center"/>
      <protection locked="0"/>
    </xf>
    <xf numFmtId="3" fontId="11" fillId="5" borderId="20" xfId="1" applyNumberFormat="1" applyFont="1" applyFill="1" applyBorder="1" applyAlignment="1" applyProtection="1">
      <alignment horizontal="center"/>
      <protection locked="0"/>
    </xf>
    <xf numFmtId="3" fontId="11" fillId="5" borderId="11" xfId="1" applyNumberFormat="1" applyFont="1" applyFill="1" applyBorder="1" applyAlignment="1" applyProtection="1">
      <alignment horizontal="center"/>
      <protection locked="0"/>
    </xf>
    <xf numFmtId="3" fontId="11" fillId="5" borderId="12" xfId="1" applyNumberFormat="1" applyFont="1" applyFill="1" applyBorder="1" applyAlignment="1" applyProtection="1">
      <alignment horizontal="center"/>
      <protection locked="0"/>
    </xf>
    <xf numFmtId="3" fontId="13" fillId="4" borderId="11" xfId="3" applyNumberFormat="1" applyFont="1" applyFill="1" applyBorder="1" applyAlignment="1" applyProtection="1">
      <alignment horizontal="center" vertical="center" wrapText="1" readingOrder="2"/>
    </xf>
    <xf numFmtId="3" fontId="11" fillId="5" borderId="10" xfId="1" applyNumberFormat="1" applyFont="1" applyFill="1" applyBorder="1" applyAlignment="1" applyProtection="1">
      <alignment horizontal="center"/>
      <protection locked="0"/>
    </xf>
    <xf numFmtId="3" fontId="13" fillId="4" borderId="13" xfId="3" applyNumberFormat="1" applyFont="1" applyFill="1" applyBorder="1" applyAlignment="1" applyProtection="1">
      <alignment horizontal="center" vertical="center" wrapText="1" readingOrder="2"/>
    </xf>
    <xf numFmtId="3" fontId="13" fillId="4" borderId="21" xfId="3" applyNumberFormat="1" applyFont="1" applyFill="1" applyBorder="1" applyAlignment="1" applyProtection="1">
      <alignment horizontal="center" vertical="center" wrapText="1" readingOrder="2"/>
    </xf>
    <xf numFmtId="3" fontId="13" fillId="4" borderId="22" xfId="3" applyNumberFormat="1" applyFont="1" applyFill="1" applyBorder="1" applyAlignment="1" applyProtection="1">
      <alignment horizontal="center" vertical="center" wrapText="1" readingOrder="2"/>
    </xf>
    <xf numFmtId="3" fontId="12" fillId="4" borderId="10" xfId="3" applyNumberFormat="1" applyFont="1" applyFill="1" applyBorder="1" applyAlignment="1" applyProtection="1">
      <alignment horizontal="center" vertical="center" wrapText="1" readingOrder="2"/>
    </xf>
    <xf numFmtId="3" fontId="13" fillId="4" borderId="15" xfId="3" applyNumberFormat="1" applyFont="1" applyFill="1" applyBorder="1" applyAlignment="1" applyProtection="1">
      <alignment horizontal="center" vertical="center" wrapText="1" readingOrder="2"/>
    </xf>
    <xf numFmtId="3" fontId="13" fillId="4" borderId="16" xfId="3" applyNumberFormat="1" applyFont="1" applyFill="1" applyBorder="1" applyAlignment="1" applyProtection="1">
      <alignment horizontal="center" vertical="center" wrapText="1" readingOrder="2"/>
    </xf>
    <xf numFmtId="3" fontId="13" fillId="4" borderId="23" xfId="3" applyNumberFormat="1" applyFont="1" applyFill="1" applyBorder="1" applyAlignment="1" applyProtection="1">
      <alignment horizontal="center" vertical="center" wrapText="1" readingOrder="2"/>
    </xf>
    <xf numFmtId="3" fontId="13" fillId="4" borderId="17" xfId="3" applyNumberFormat="1" applyFont="1" applyFill="1" applyBorder="1" applyAlignment="1" applyProtection="1">
      <alignment horizontal="center" vertical="center" wrapText="1" readingOrder="2"/>
    </xf>
    <xf numFmtId="0" fontId="14" fillId="0" borderId="0" xfId="2" applyFont="1" applyProtection="1"/>
    <xf numFmtId="0" fontId="14" fillId="0" borderId="0" xfId="2" applyFont="1"/>
    <xf numFmtId="0" fontId="6" fillId="0" borderId="0" xfId="4" applyFont="1" applyFill="1" applyBorder="1" applyAlignment="1" applyProtection="1">
      <alignment horizontal="right" vertical="center"/>
    </xf>
    <xf numFmtId="0" fontId="15" fillId="0" borderId="0" xfId="2" applyFont="1" applyProtection="1"/>
    <xf numFmtId="0" fontId="14" fillId="0" borderId="0" xfId="2" applyFont="1" applyFill="1" applyProtection="1"/>
    <xf numFmtId="0" fontId="14" fillId="0" borderId="6" xfId="2" applyFont="1" applyBorder="1" applyProtection="1"/>
    <xf numFmtId="0" fontId="14" fillId="0" borderId="8" xfId="2" applyFont="1" applyBorder="1" applyProtection="1"/>
    <xf numFmtId="0" fontId="7" fillId="3" borderId="24" xfId="2" applyFont="1" applyFill="1" applyBorder="1" applyAlignment="1" applyProtection="1">
      <alignment vertical="top" wrapText="1"/>
    </xf>
    <xf numFmtId="0" fontId="7" fillId="3" borderId="1" xfId="2" applyFont="1" applyFill="1" applyBorder="1" applyAlignment="1" applyProtection="1">
      <alignment horizontal="center" vertical="top" wrapText="1"/>
    </xf>
    <xf numFmtId="0" fontId="7" fillId="3" borderId="1" xfId="2" applyFont="1" applyFill="1" applyBorder="1" applyAlignment="1" applyProtection="1">
      <alignment horizontal="center" vertical="top" wrapText="1" readingOrder="2"/>
    </xf>
    <xf numFmtId="0" fontId="7" fillId="3" borderId="25" xfId="2" applyFont="1" applyFill="1" applyBorder="1" applyAlignment="1" applyProtection="1">
      <alignment horizontal="center" vertical="top" wrapText="1" readingOrder="2"/>
    </xf>
    <xf numFmtId="0" fontId="7" fillId="3" borderId="26" xfId="2" applyFont="1" applyFill="1" applyBorder="1" applyAlignment="1" applyProtection="1">
      <alignment horizontal="center" vertical="top" wrapText="1" readingOrder="2"/>
    </xf>
    <xf numFmtId="0" fontId="7" fillId="3" borderId="24" xfId="2" applyFont="1" applyFill="1" applyBorder="1" applyAlignment="1" applyProtection="1">
      <alignment horizontal="right" vertical="top" wrapText="1"/>
    </xf>
    <xf numFmtId="0" fontId="7" fillId="3" borderId="5" xfId="2" applyFont="1" applyFill="1" applyBorder="1" applyAlignment="1" applyProtection="1">
      <alignment horizontal="center" vertical="top" wrapText="1" readingOrder="2"/>
    </xf>
    <xf numFmtId="0" fontId="14" fillId="0" borderId="14" xfId="2" applyFont="1" applyBorder="1" applyProtection="1"/>
    <xf numFmtId="165" fontId="7" fillId="3" borderId="3" xfId="2" applyNumberFormat="1" applyFont="1" applyFill="1" applyBorder="1" applyAlignment="1" applyProtection="1">
      <alignment horizontal="center" vertical="top" wrapText="1"/>
    </xf>
    <xf numFmtId="49" fontId="7" fillId="3" borderId="4" xfId="2" applyNumberFormat="1" applyFont="1" applyFill="1" applyBorder="1" applyAlignment="1" applyProtection="1">
      <alignment horizontal="center" vertical="top" wrapText="1"/>
    </xf>
    <xf numFmtId="49" fontId="7" fillId="3" borderId="27" xfId="2" applyNumberFormat="1" applyFont="1" applyFill="1" applyBorder="1" applyAlignment="1" applyProtection="1">
      <alignment horizontal="center" vertical="top" wrapText="1"/>
    </xf>
    <xf numFmtId="49" fontId="7" fillId="3" borderId="3" xfId="2" applyNumberFormat="1" applyFont="1" applyFill="1" applyBorder="1" applyAlignment="1" applyProtection="1">
      <alignment horizontal="center" vertical="top" wrapText="1"/>
    </xf>
    <xf numFmtId="49" fontId="7" fillId="3" borderId="26" xfId="2" applyNumberFormat="1" applyFont="1" applyFill="1" applyBorder="1" applyAlignment="1" applyProtection="1">
      <alignment horizontal="center" vertical="top" wrapText="1"/>
    </xf>
    <xf numFmtId="49" fontId="7" fillId="3" borderId="5" xfId="2" applyNumberFormat="1" applyFont="1" applyFill="1" applyBorder="1" applyAlignment="1" applyProtection="1">
      <alignment horizontal="center" vertical="top" wrapText="1"/>
    </xf>
    <xf numFmtId="0" fontId="14" fillId="0" borderId="28" xfId="2" applyFont="1" applyBorder="1" applyAlignment="1" applyProtection="1">
      <alignment vertical="top"/>
    </xf>
    <xf numFmtId="0" fontId="14" fillId="4" borderId="14" xfId="2" applyFont="1" applyFill="1" applyBorder="1" applyAlignment="1" applyProtection="1">
      <alignment horizontal="right" vertical="center" wrapText="1"/>
    </xf>
    <xf numFmtId="0" fontId="14" fillId="0" borderId="14" xfId="2" applyFont="1" applyBorder="1" applyAlignment="1" applyProtection="1">
      <alignment vertical="top"/>
    </xf>
    <xf numFmtId="0" fontId="14" fillId="0" borderId="0" xfId="2" applyFont="1" applyFill="1" applyBorder="1" applyProtection="1"/>
    <xf numFmtId="0" fontId="7" fillId="3" borderId="29" xfId="2" applyFont="1" applyFill="1" applyBorder="1" applyAlignment="1" applyProtection="1">
      <alignment horizontal="center" vertical="top" wrapText="1" readingOrder="2"/>
    </xf>
    <xf numFmtId="0" fontId="7" fillId="3" borderId="2" xfId="2" applyFont="1" applyFill="1" applyBorder="1" applyAlignment="1" applyProtection="1">
      <alignment horizontal="center" vertical="top" wrapText="1" readingOrder="2"/>
    </xf>
    <xf numFmtId="0" fontId="7" fillId="3" borderId="30" xfId="2" applyFont="1" applyFill="1" applyBorder="1" applyAlignment="1" applyProtection="1">
      <alignment horizontal="right" vertical="top" wrapText="1"/>
    </xf>
    <xf numFmtId="49" fontId="7" fillId="3" borderId="35" xfId="2" applyNumberFormat="1" applyFont="1" applyFill="1" applyBorder="1" applyAlignment="1" applyProtection="1">
      <alignment horizontal="center" vertical="top" wrapText="1"/>
      <protection locked="0"/>
    </xf>
    <xf numFmtId="49" fontId="7" fillId="3" borderId="36" xfId="2" applyNumberFormat="1" applyFont="1" applyFill="1" applyBorder="1" applyAlignment="1" applyProtection="1">
      <alignment horizontal="center" vertical="top" wrapText="1"/>
      <protection locked="0"/>
    </xf>
    <xf numFmtId="49" fontId="7" fillId="3" borderId="37" xfId="2" applyNumberFormat="1" applyFont="1" applyFill="1" applyBorder="1" applyAlignment="1" applyProtection="1">
      <alignment horizontal="center" vertical="top" wrapText="1"/>
      <protection locked="0"/>
    </xf>
    <xf numFmtId="49" fontId="7" fillId="3" borderId="38" xfId="2" applyNumberFormat="1" applyFont="1" applyFill="1" applyBorder="1" applyAlignment="1" applyProtection="1">
      <alignment horizontal="center" vertical="top" wrapText="1"/>
      <protection locked="0"/>
    </xf>
    <xf numFmtId="166" fontId="11" fillId="5" borderId="42" xfId="1" applyNumberFormat="1" applyFont="1" applyFill="1" applyBorder="1" applyAlignment="1" applyProtection="1"/>
    <xf numFmtId="166" fontId="11" fillId="5" borderId="43" xfId="1" applyNumberFormat="1" applyFont="1" applyFill="1" applyBorder="1" applyAlignment="1" applyProtection="1"/>
    <xf numFmtId="166" fontId="11" fillId="5" borderId="19" xfId="1" applyNumberFormat="1" applyFont="1" applyFill="1" applyBorder="1" applyAlignment="1" applyProtection="1"/>
    <xf numFmtId="166" fontId="11" fillId="5" borderId="44" xfId="1" applyNumberFormat="1" applyFont="1" applyFill="1" applyBorder="1" applyAlignment="1" applyProtection="1"/>
    <xf numFmtId="166" fontId="11" fillId="5" borderId="45" xfId="1" applyNumberFormat="1" applyFont="1" applyFill="1" applyBorder="1" applyAlignment="1" applyProtection="1"/>
    <xf numFmtId="166" fontId="11" fillId="5" borderId="46" xfId="1" applyNumberFormat="1" applyFont="1" applyFill="1" applyBorder="1" applyAlignment="1" applyProtection="1"/>
    <xf numFmtId="0" fontId="17" fillId="0" borderId="47" xfId="2" applyFont="1" applyFill="1" applyBorder="1" applyAlignment="1" applyProtection="1">
      <alignment horizontal="center"/>
      <protection locked="0"/>
    </xf>
    <xf numFmtId="166" fontId="7" fillId="4" borderId="48" xfId="2" applyNumberFormat="1" applyFont="1" applyFill="1" applyBorder="1" applyAlignment="1" applyProtection="1">
      <alignment horizontal="center"/>
    </xf>
    <xf numFmtId="166" fontId="14" fillId="4" borderId="22" xfId="2" applyNumberFormat="1" applyFont="1" applyFill="1" applyBorder="1" applyAlignment="1" applyProtection="1">
      <alignment horizontal="center"/>
    </xf>
    <xf numFmtId="166" fontId="14" fillId="4" borderId="49" xfId="2" applyNumberFormat="1" applyFont="1" applyFill="1" applyBorder="1" applyAlignment="1" applyProtection="1">
      <alignment horizontal="center"/>
    </xf>
    <xf numFmtId="166" fontId="14" fillId="4" borderId="51" xfId="2" applyNumberFormat="1" applyFont="1" applyFill="1" applyBorder="1" applyAlignment="1" applyProtection="1">
      <alignment horizontal="center"/>
    </xf>
    <xf numFmtId="166" fontId="7" fillId="4" borderId="22" xfId="2" applyNumberFormat="1" applyFont="1" applyFill="1" applyBorder="1" applyAlignment="1" applyProtection="1">
      <alignment horizontal="center"/>
    </xf>
    <xf numFmtId="166" fontId="7" fillId="4" borderId="49" xfId="2" applyNumberFormat="1" applyFont="1" applyFill="1" applyBorder="1" applyAlignment="1" applyProtection="1">
      <alignment horizontal="center"/>
    </xf>
    <xf numFmtId="166" fontId="7" fillId="4" borderId="12" xfId="2" applyNumberFormat="1" applyFont="1" applyFill="1" applyBorder="1" applyAlignment="1" applyProtection="1">
      <alignment horizontal="center"/>
    </xf>
    <xf numFmtId="0" fontId="17" fillId="0" borderId="47" xfId="2" applyFont="1" applyFill="1" applyBorder="1" applyAlignment="1" applyProtection="1">
      <alignment horizontal="right"/>
      <protection locked="0"/>
    </xf>
    <xf numFmtId="166" fontId="11" fillId="5" borderId="48" xfId="1" applyNumberFormat="1" applyFont="1" applyFill="1" applyBorder="1" applyAlignment="1" applyProtection="1"/>
    <xf numFmtId="166" fontId="11" fillId="5" borderId="22" xfId="1" applyNumberFormat="1" applyFont="1" applyFill="1" applyBorder="1" applyAlignment="1" applyProtection="1"/>
    <xf numFmtId="166" fontId="11" fillId="5" borderId="11" xfId="1" applyNumberFormat="1" applyFont="1" applyFill="1" applyBorder="1" applyAlignment="1" applyProtection="1"/>
    <xf numFmtId="166" fontId="11" fillId="5" borderId="49" xfId="1" applyNumberFormat="1" applyFont="1" applyFill="1" applyBorder="1" applyAlignment="1" applyProtection="1"/>
    <xf numFmtId="166" fontId="11" fillId="5" borderId="12" xfId="1" applyNumberFormat="1" applyFont="1" applyFill="1" applyBorder="1" applyAlignment="1" applyProtection="1"/>
    <xf numFmtId="166" fontId="14" fillId="4" borderId="50" xfId="2" applyNumberFormat="1" applyFont="1" applyFill="1" applyBorder="1" applyAlignment="1" applyProtection="1">
      <alignment horizontal="center"/>
    </xf>
    <xf numFmtId="166" fontId="7" fillId="4" borderId="11" xfId="2" applyNumberFormat="1" applyFont="1" applyFill="1" applyBorder="1" applyAlignment="1" applyProtection="1">
      <alignment horizontal="center"/>
    </xf>
    <xf numFmtId="166" fontId="7" fillId="4" borderId="48" xfId="5" applyNumberFormat="1" applyFont="1" applyFill="1" applyBorder="1" applyAlignment="1" applyProtection="1">
      <alignment horizontal="center"/>
    </xf>
    <xf numFmtId="166" fontId="14" fillId="4" borderId="22" xfId="5" applyNumberFormat="1" applyFont="1" applyFill="1" applyBorder="1" applyAlignment="1" applyProtection="1">
      <alignment horizontal="center"/>
    </xf>
    <xf numFmtId="166" fontId="14" fillId="4" borderId="49" xfId="5" applyNumberFormat="1" applyFont="1" applyFill="1" applyBorder="1" applyAlignment="1" applyProtection="1">
      <alignment horizontal="center"/>
    </xf>
    <xf numFmtId="166" fontId="14" fillId="4" borderId="50" xfId="5" applyNumberFormat="1" applyFont="1" applyFill="1" applyBorder="1" applyAlignment="1" applyProtection="1">
      <alignment horizontal="center"/>
    </xf>
    <xf numFmtId="166" fontId="14" fillId="4" borderId="51" xfId="5" applyNumberFormat="1" applyFont="1" applyFill="1" applyBorder="1" applyAlignment="1" applyProtection="1">
      <alignment horizontal="center"/>
    </xf>
    <xf numFmtId="166" fontId="7" fillId="4" borderId="53" xfId="5" applyNumberFormat="1" applyFont="1" applyFill="1" applyBorder="1" applyAlignment="1" applyProtection="1">
      <alignment horizontal="center"/>
    </xf>
    <xf numFmtId="0" fontId="17" fillId="0" borderId="55" xfId="2" applyFont="1" applyFill="1" applyBorder="1" applyAlignment="1" applyProtection="1">
      <alignment horizontal="center"/>
      <protection locked="0"/>
    </xf>
    <xf numFmtId="166" fontId="7" fillId="4" borderId="56" xfId="5" applyNumberFormat="1" applyFont="1" applyFill="1" applyBorder="1" applyAlignment="1" applyProtection="1">
      <alignment horizontal="center"/>
    </xf>
    <xf numFmtId="166" fontId="7" fillId="4" borderId="57" xfId="5" applyNumberFormat="1" applyFont="1" applyFill="1" applyBorder="1" applyAlignment="1" applyProtection="1">
      <alignment horizontal="center"/>
    </xf>
    <xf numFmtId="166" fontId="7" fillId="4" borderId="58" xfId="5" applyNumberFormat="1" applyFont="1" applyFill="1" applyBorder="1" applyAlignment="1" applyProtection="1">
      <alignment horizontal="center"/>
    </xf>
    <xf numFmtId="166" fontId="7" fillId="4" borderId="59" xfId="5" applyNumberFormat="1" applyFont="1" applyFill="1" applyBorder="1" applyAlignment="1" applyProtection="1">
      <alignment horizontal="center"/>
    </xf>
    <xf numFmtId="166" fontId="7" fillId="4" borderId="60" xfId="5" applyNumberFormat="1" applyFont="1" applyFill="1" applyBorder="1" applyAlignment="1" applyProtection="1">
      <alignment horizontal="center"/>
    </xf>
    <xf numFmtId="0" fontId="14" fillId="0" borderId="61" xfId="2" applyFont="1" applyFill="1" applyBorder="1" applyAlignment="1" applyProtection="1">
      <protection locked="0"/>
    </xf>
    <xf numFmtId="0" fontId="14" fillId="0" borderId="47" xfId="2" applyFont="1" applyFill="1" applyBorder="1" applyAlignment="1" applyProtection="1">
      <protection locked="0"/>
    </xf>
    <xf numFmtId="0" fontId="17" fillId="0" borderId="47" xfId="2" applyFont="1" applyFill="1" applyBorder="1" applyAlignment="1" applyProtection="1">
      <protection locked="0"/>
    </xf>
    <xf numFmtId="166" fontId="11" fillId="5" borderId="62" xfId="1" applyNumberFormat="1" applyFont="1" applyFill="1" applyBorder="1" applyAlignment="1" applyProtection="1"/>
    <xf numFmtId="3" fontId="11" fillId="5" borderId="42" xfId="1" applyNumberFormat="1" applyFont="1" applyFill="1" applyBorder="1" applyAlignment="1" applyProtection="1"/>
    <xf numFmtId="3" fontId="11" fillId="5" borderId="43" xfId="1" applyNumberFormat="1" applyFont="1" applyFill="1" applyBorder="1" applyAlignment="1" applyProtection="1"/>
    <xf numFmtId="3" fontId="11" fillId="5" borderId="19" xfId="1" applyNumberFormat="1" applyFont="1" applyFill="1" applyBorder="1" applyAlignment="1" applyProtection="1"/>
    <xf numFmtId="3" fontId="11" fillId="5" borderId="44" xfId="1" applyNumberFormat="1" applyFont="1" applyFill="1" applyBorder="1" applyAlignment="1" applyProtection="1"/>
    <xf numFmtId="3" fontId="11" fillId="5" borderId="62" xfId="1" applyNumberFormat="1" applyFont="1" applyFill="1" applyBorder="1" applyAlignment="1" applyProtection="1"/>
    <xf numFmtId="0" fontId="1" fillId="0" borderId="0" xfId="2"/>
    <xf numFmtId="49" fontId="7" fillId="3" borderId="63" xfId="2" applyNumberFormat="1" applyFont="1" applyFill="1" applyBorder="1" applyAlignment="1" applyProtection="1">
      <alignment horizontal="center" vertical="top" wrapText="1"/>
    </xf>
    <xf numFmtId="9" fontId="12" fillId="4" borderId="3" xfId="4" applyNumberFormat="1" applyFont="1" applyFill="1" applyBorder="1" applyAlignment="1" applyProtection="1">
      <alignment horizontal="center" vertical="center" wrapText="1" readingOrder="2"/>
    </xf>
    <xf numFmtId="9" fontId="12" fillId="4" borderId="28" xfId="4" applyNumberFormat="1" applyFont="1" applyFill="1" applyBorder="1" applyAlignment="1" applyProtection="1">
      <alignment horizontal="center" vertical="center" wrapText="1" readingOrder="2"/>
    </xf>
    <xf numFmtId="9" fontId="14" fillId="0" borderId="0" xfId="2" applyNumberFormat="1" applyFont="1" applyProtection="1"/>
    <xf numFmtId="0" fontId="7" fillId="0" borderId="0" xfId="2" applyFont="1" applyAlignment="1" applyProtection="1">
      <alignment horizontal="right" readingOrder="2"/>
    </xf>
    <xf numFmtId="0" fontId="14" fillId="0" borderId="0" xfId="2" applyFont="1" applyAlignment="1" applyProtection="1">
      <alignment horizontal="right" readingOrder="2"/>
    </xf>
    <xf numFmtId="0" fontId="1" fillId="0" borderId="0" xfId="2" applyProtection="1"/>
    <xf numFmtId="0" fontId="1" fillId="0" borderId="0" xfId="2" applyAlignment="1" applyProtection="1">
      <alignment horizontal="right" readingOrder="2"/>
    </xf>
    <xf numFmtId="0" fontId="1" fillId="0" borderId="0" xfId="2" applyAlignment="1" applyProtection="1"/>
    <xf numFmtId="0" fontId="14" fillId="0" borderId="0" xfId="2" applyFont="1" applyAlignment="1" applyProtection="1"/>
    <xf numFmtId="0" fontId="15" fillId="0" borderId="0" xfId="2" applyFont="1" applyProtection="1">
      <protection locked="0"/>
    </xf>
    <xf numFmtId="3" fontId="12" fillId="4" borderId="11" xfId="3" applyNumberFormat="1" applyFont="1" applyFill="1" applyBorder="1" applyAlignment="1" applyProtection="1">
      <alignment horizontal="center" vertical="center" wrapText="1" readingOrder="2"/>
    </xf>
    <xf numFmtId="3" fontId="12" fillId="4" borderId="12" xfId="3" applyNumberFormat="1" applyFont="1" applyFill="1" applyBorder="1" applyAlignment="1" applyProtection="1">
      <alignment horizontal="center" vertical="center" wrapText="1" readingOrder="2"/>
    </xf>
    <xf numFmtId="0" fontId="10" fillId="4" borderId="13" xfId="3" applyNumberFormat="1" applyFont="1" applyFill="1" applyBorder="1" applyAlignment="1" applyProtection="1">
      <alignment wrapText="1" readingOrder="2"/>
      <protection locked="0"/>
    </xf>
    <xf numFmtId="3" fontId="12" fillId="4" borderId="22" xfId="3" applyNumberFormat="1" applyFont="1" applyFill="1" applyBorder="1" applyAlignment="1" applyProtection="1">
      <alignment horizontal="center" vertical="center" wrapText="1" readingOrder="2"/>
    </xf>
    <xf numFmtId="3" fontId="12" fillId="4" borderId="52" xfId="3" applyNumberFormat="1" applyFont="1" applyFill="1" applyBorder="1" applyAlignment="1" applyProtection="1">
      <alignment horizontal="center" vertical="center" wrapText="1" readingOrder="2"/>
    </xf>
    <xf numFmtId="3" fontId="11" fillId="5" borderId="22" xfId="1" applyNumberFormat="1" applyFont="1" applyFill="1" applyBorder="1" applyAlignment="1" applyProtection="1">
      <alignment horizontal="center"/>
      <protection locked="0"/>
    </xf>
    <xf numFmtId="0" fontId="12" fillId="4" borderId="64" xfId="3" applyNumberFormat="1" applyFont="1" applyFill="1" applyBorder="1" applyAlignment="1" applyProtection="1">
      <alignment horizontal="right" wrapText="1" indent="1" readingOrder="2"/>
      <protection locked="0"/>
    </xf>
    <xf numFmtId="3" fontId="12" fillId="4" borderId="15" xfId="3" applyNumberFormat="1" applyFont="1" applyFill="1" applyBorder="1" applyAlignment="1" applyProtection="1">
      <alignment horizontal="center" vertical="center" wrapText="1" readingOrder="2"/>
    </xf>
    <xf numFmtId="3" fontId="12" fillId="4" borderId="16" xfId="3" applyNumberFormat="1" applyFont="1" applyFill="1" applyBorder="1" applyAlignment="1" applyProtection="1">
      <alignment horizontal="center" vertical="center" wrapText="1" readingOrder="2"/>
    </xf>
    <xf numFmtId="3" fontId="12" fillId="4" borderId="17" xfId="3" applyNumberFormat="1" applyFont="1" applyFill="1" applyBorder="1" applyAlignment="1" applyProtection="1">
      <alignment horizontal="center" vertical="center" wrapText="1" readingOrder="2"/>
    </xf>
    <xf numFmtId="0" fontId="0" fillId="0" borderId="0" xfId="0" applyAlignment="1">
      <alignment readingOrder="1"/>
    </xf>
    <xf numFmtId="0" fontId="17" fillId="0" borderId="0" xfId="0" applyFont="1" applyFill="1"/>
    <xf numFmtId="0" fontId="0" fillId="0" borderId="0" xfId="0" applyFill="1"/>
    <xf numFmtId="0" fontId="21" fillId="2" borderId="0" xfId="0" applyFont="1" applyFill="1" applyProtection="1"/>
    <xf numFmtId="0" fontId="4" fillId="2" borderId="0" xfId="0" applyFont="1" applyFill="1" applyBorder="1" applyAlignment="1" applyProtection="1">
      <alignment wrapText="1" readingOrder="2"/>
    </xf>
    <xf numFmtId="0" fontId="22" fillId="2" borderId="0" xfId="0" applyFont="1" applyFill="1" applyBorder="1" applyAlignment="1" applyProtection="1">
      <alignment horizontal="right" vertical="top" readingOrder="2"/>
    </xf>
    <xf numFmtId="0" fontId="0" fillId="9" borderId="35" xfId="0" applyFill="1" applyBorder="1" applyAlignment="1" applyProtection="1">
      <alignment readingOrder="1"/>
      <protection locked="0"/>
    </xf>
    <xf numFmtId="3" fontId="7" fillId="4" borderId="30" xfId="2" applyNumberFormat="1" applyFont="1" applyFill="1" applyBorder="1" applyAlignment="1" applyProtection="1">
      <alignment horizontal="left" vertical="center" wrapText="1"/>
      <protection locked="0"/>
    </xf>
    <xf numFmtId="3" fontId="7" fillId="6" borderId="1" xfId="2" applyNumberFormat="1" applyFont="1" applyFill="1" applyBorder="1" applyAlignment="1" applyProtection="1">
      <alignment horizontal="left" vertical="top" wrapText="1"/>
    </xf>
    <xf numFmtId="3" fontId="7" fillId="6" borderId="68" xfId="2" applyNumberFormat="1" applyFont="1" applyFill="1" applyBorder="1" applyAlignment="1" applyProtection="1">
      <alignment horizontal="left" vertical="top" wrapText="1"/>
    </xf>
    <xf numFmtId="3" fontId="7" fillId="6" borderId="2" xfId="2" applyNumberFormat="1" applyFont="1" applyFill="1" applyBorder="1" applyAlignment="1" applyProtection="1">
      <alignment horizontal="left" vertical="top" wrapText="1"/>
    </xf>
    <xf numFmtId="3" fontId="7" fillId="6" borderId="25" xfId="2" applyNumberFormat="1" applyFont="1" applyFill="1" applyBorder="1" applyAlignment="1" applyProtection="1">
      <alignment horizontal="left" vertical="top" wrapText="1"/>
    </xf>
    <xf numFmtId="3" fontId="7" fillId="6" borderId="26" xfId="2" applyNumberFormat="1" applyFont="1" applyFill="1" applyBorder="1" applyAlignment="1" applyProtection="1">
      <alignment horizontal="left" vertical="top" wrapText="1"/>
    </xf>
    <xf numFmtId="3" fontId="7" fillId="3" borderId="30" xfId="2" applyNumberFormat="1" applyFont="1" applyFill="1" applyBorder="1" applyAlignment="1" applyProtection="1">
      <alignment horizontal="left" vertical="center" wrapText="1"/>
    </xf>
    <xf numFmtId="3" fontId="12" fillId="4" borderId="16" xfId="4" applyNumberFormat="1" applyFont="1" applyFill="1" applyBorder="1" applyAlignment="1" applyProtection="1">
      <alignment horizontal="left" vertical="center" wrapText="1" readingOrder="2"/>
      <protection locked="0"/>
    </xf>
    <xf numFmtId="3" fontId="12" fillId="4" borderId="23" xfId="4" applyNumberFormat="1" applyFont="1" applyFill="1" applyBorder="1" applyAlignment="1" applyProtection="1">
      <alignment horizontal="left" vertical="center" wrapText="1" readingOrder="2"/>
      <protection locked="0"/>
    </xf>
    <xf numFmtId="3" fontId="12" fillId="4" borderId="26" xfId="4" applyNumberFormat="1" applyFont="1" applyFill="1" applyBorder="1" applyAlignment="1" applyProtection="1">
      <alignment horizontal="left" vertical="center" wrapText="1" readingOrder="2"/>
      <protection locked="0"/>
    </xf>
    <xf numFmtId="3" fontId="12" fillId="4" borderId="17" xfId="4" applyNumberFormat="1" applyFont="1" applyFill="1" applyBorder="1" applyAlignment="1" applyProtection="1">
      <alignment horizontal="left" vertical="center" wrapText="1" readingOrder="2"/>
      <protection locked="0"/>
    </xf>
    <xf numFmtId="3" fontId="7" fillId="6" borderId="4" xfId="2" applyNumberFormat="1" applyFont="1" applyFill="1" applyBorder="1" applyAlignment="1" applyProtection="1">
      <alignment horizontal="left" vertical="top" wrapText="1"/>
    </xf>
    <xf numFmtId="0" fontId="0" fillId="0" borderId="40" xfId="0" applyBorder="1" applyProtection="1">
      <protection locked="0"/>
    </xf>
    <xf numFmtId="0" fontId="0" fillId="0" borderId="40" xfId="0" applyBorder="1" applyAlignment="1" applyProtection="1">
      <alignment horizontal="center"/>
      <protection locked="0"/>
    </xf>
    <xf numFmtId="0" fontId="7" fillId="3" borderId="69" xfId="2" applyFont="1" applyFill="1" applyBorder="1" applyAlignment="1" applyProtection="1">
      <alignment horizontal="center" vertical="top" wrapText="1"/>
      <protection locked="0"/>
    </xf>
    <xf numFmtId="0" fontId="5" fillId="0" borderId="0" xfId="3" applyFont="1" applyBorder="1" applyAlignment="1" applyProtection="1">
      <alignment horizontal="right" readingOrder="2"/>
    </xf>
    <xf numFmtId="0" fontId="1" fillId="0" borderId="0" xfId="2" applyBorder="1" applyProtection="1"/>
    <xf numFmtId="0" fontId="7" fillId="3" borderId="2" xfId="2" applyFont="1" applyFill="1" applyBorder="1" applyAlignment="1" applyProtection="1">
      <alignment horizontal="center" vertical="top" wrapText="1"/>
    </xf>
    <xf numFmtId="3" fontId="7" fillId="3" borderId="4" xfId="2" applyNumberFormat="1" applyFont="1" applyFill="1" applyBorder="1" applyAlignment="1" applyProtection="1">
      <alignment horizontal="center" vertical="top" wrapText="1"/>
    </xf>
    <xf numFmtId="3" fontId="7" fillId="3" borderId="5" xfId="2" applyNumberFormat="1" applyFont="1" applyFill="1" applyBorder="1" applyAlignment="1" applyProtection="1">
      <alignment horizontal="center" vertical="top" wrapText="1"/>
    </xf>
    <xf numFmtId="0" fontId="1" fillId="0" borderId="6" xfId="2" applyBorder="1" applyProtection="1"/>
    <xf numFmtId="0" fontId="10" fillId="4" borderId="7" xfId="3" applyNumberFormat="1" applyFont="1" applyFill="1" applyBorder="1" applyAlignment="1" applyProtection="1">
      <alignment wrapText="1" readingOrder="2"/>
    </xf>
    <xf numFmtId="3" fontId="11" fillId="5" borderId="20" xfId="1" applyNumberFormat="1" applyFont="1" applyFill="1" applyBorder="1" applyAlignment="1" applyProtection="1"/>
    <xf numFmtId="0" fontId="1" fillId="0" borderId="8" xfId="2" applyBorder="1" applyAlignment="1" applyProtection="1">
      <alignment horizontal="center"/>
    </xf>
    <xf numFmtId="0" fontId="12" fillId="4" borderId="9" xfId="3" applyNumberFormat="1" applyFont="1" applyFill="1" applyBorder="1" applyAlignment="1" applyProtection="1">
      <alignment horizontal="right" wrapText="1" indent="1" readingOrder="2"/>
    </xf>
    <xf numFmtId="0" fontId="1" fillId="0" borderId="8" xfId="2" applyBorder="1" applyProtection="1"/>
    <xf numFmtId="0" fontId="10" fillId="4" borderId="9" xfId="3" applyNumberFormat="1" applyFont="1" applyFill="1" applyBorder="1" applyAlignment="1" applyProtection="1">
      <alignment wrapText="1" readingOrder="2"/>
    </xf>
    <xf numFmtId="0" fontId="12" fillId="4" borderId="13" xfId="3" applyNumberFormat="1" applyFont="1" applyFill="1" applyBorder="1" applyAlignment="1" applyProtection="1">
      <alignment horizontal="right" wrapText="1" indent="1" readingOrder="2"/>
    </xf>
    <xf numFmtId="0" fontId="1" fillId="0" borderId="14" xfId="2" applyBorder="1" applyAlignment="1" applyProtection="1">
      <alignment horizontal="center"/>
    </xf>
    <xf numFmtId="0" fontId="12" fillId="4" borderId="70" xfId="3" applyNumberFormat="1" applyFont="1" applyFill="1" applyBorder="1" applyAlignment="1" applyProtection="1">
      <alignment horizontal="right" wrapText="1" indent="1" readingOrder="2"/>
    </xf>
    <xf numFmtId="0" fontId="1" fillId="0" borderId="0" xfId="2" applyFill="1" applyBorder="1" applyProtection="1"/>
    <xf numFmtId="3" fontId="11" fillId="5" borderId="18" xfId="1" applyNumberFormat="1" applyFont="1" applyFill="1" applyBorder="1" applyAlignment="1" applyProtection="1">
      <alignment horizontal="center"/>
    </xf>
    <xf numFmtId="3" fontId="11" fillId="5" borderId="19" xfId="1" applyNumberFormat="1" applyFont="1" applyFill="1" applyBorder="1" applyAlignment="1" applyProtection="1">
      <alignment horizontal="center"/>
    </xf>
    <xf numFmtId="3" fontId="11" fillId="5" borderId="20" xfId="1" applyNumberFormat="1" applyFont="1" applyFill="1" applyBorder="1" applyAlignment="1" applyProtection="1">
      <alignment horizontal="center"/>
    </xf>
    <xf numFmtId="3" fontId="11" fillId="5" borderId="11" xfId="1" applyNumberFormat="1" applyFont="1" applyFill="1" applyBorder="1" applyAlignment="1" applyProtection="1">
      <alignment horizontal="center"/>
    </xf>
    <xf numFmtId="3" fontId="11" fillId="5" borderId="12" xfId="1" applyNumberFormat="1" applyFont="1" applyFill="1" applyBorder="1" applyAlignment="1" applyProtection="1">
      <alignment horizontal="center"/>
    </xf>
    <xf numFmtId="3" fontId="11" fillId="5" borderId="10" xfId="1" applyNumberFormat="1" applyFont="1" applyFill="1" applyBorder="1" applyAlignment="1" applyProtection="1">
      <alignment horizontal="center"/>
    </xf>
    <xf numFmtId="3" fontId="13" fillId="4" borderId="50" xfId="3" applyNumberFormat="1" applyFont="1" applyFill="1" applyBorder="1" applyAlignment="1" applyProtection="1">
      <alignment horizontal="center" vertical="center" wrapText="1" readingOrder="2"/>
    </xf>
    <xf numFmtId="3" fontId="12" fillId="4" borderId="5" xfId="4" applyNumberFormat="1" applyFont="1" applyFill="1" applyBorder="1" applyAlignment="1" applyProtection="1">
      <alignment horizontal="left" vertical="center" wrapText="1" readingOrder="2"/>
      <protection locked="0"/>
    </xf>
    <xf numFmtId="0" fontId="23" fillId="10" borderId="0" xfId="6" applyFill="1" applyAlignment="1" applyProtection="1"/>
    <xf numFmtId="0" fontId="22" fillId="0" borderId="0" xfId="2" applyFont="1" applyProtection="1"/>
    <xf numFmtId="0" fontId="27" fillId="2" borderId="0" xfId="3" applyFont="1" applyFill="1" applyBorder="1" applyAlignment="1" applyProtection="1">
      <alignment horizontal="right" vertical="center"/>
    </xf>
    <xf numFmtId="0" fontId="23" fillId="0" borderId="0" xfId="6" applyAlignment="1" applyProtection="1"/>
    <xf numFmtId="0" fontId="14" fillId="0" borderId="0" xfId="2" applyFont="1" applyFill="1" applyBorder="1" applyAlignment="1" applyProtection="1"/>
    <xf numFmtId="0" fontId="7" fillId="3" borderId="31" xfId="2" applyFont="1" applyFill="1" applyBorder="1" applyAlignment="1" applyProtection="1">
      <alignment horizontal="center" vertical="center"/>
    </xf>
    <xf numFmtId="0" fontId="7" fillId="3" borderId="32" xfId="2" applyFont="1" applyFill="1" applyBorder="1" applyAlignment="1" applyProtection="1">
      <alignment horizontal="center" vertical="top" wrapText="1"/>
    </xf>
    <xf numFmtId="0" fontId="7" fillId="3" borderId="33" xfId="2" applyFont="1" applyFill="1" applyBorder="1" applyAlignment="1" applyProtection="1">
      <alignment horizontal="center" vertical="center"/>
    </xf>
    <xf numFmtId="0" fontId="7" fillId="3" borderId="34" xfId="2" applyFont="1" applyFill="1" applyBorder="1" applyAlignment="1" applyProtection="1">
      <alignment horizontal="center" vertical="center"/>
    </xf>
    <xf numFmtId="0" fontId="7" fillId="3" borderId="69" xfId="2" applyFont="1" applyFill="1" applyBorder="1" applyAlignment="1" applyProtection="1">
      <alignment horizontal="center" vertical="top" wrapText="1"/>
    </xf>
    <xf numFmtId="0" fontId="17" fillId="0" borderId="0" xfId="2" applyFont="1" applyFill="1" applyBorder="1" applyAlignment="1" applyProtection="1"/>
    <xf numFmtId="49" fontId="7" fillId="3" borderId="35" xfId="2" applyNumberFormat="1" applyFont="1" applyFill="1" applyBorder="1" applyAlignment="1" applyProtection="1">
      <alignment horizontal="center" vertical="top" wrapText="1"/>
    </xf>
    <xf numFmtId="49" fontId="7" fillId="3" borderId="36" xfId="2" applyNumberFormat="1" applyFont="1" applyFill="1" applyBorder="1" applyAlignment="1" applyProtection="1">
      <alignment horizontal="center" vertical="top" wrapText="1"/>
    </xf>
    <xf numFmtId="49" fontId="7" fillId="3" borderId="37" xfId="2" applyNumberFormat="1" applyFont="1" applyFill="1" applyBorder="1" applyAlignment="1" applyProtection="1">
      <alignment horizontal="center" vertical="top" wrapText="1"/>
    </xf>
    <xf numFmtId="49" fontId="7" fillId="3" borderId="38" xfId="2" applyNumberFormat="1" applyFont="1" applyFill="1" applyBorder="1" applyAlignment="1" applyProtection="1">
      <alignment horizontal="center" vertical="top" wrapText="1"/>
    </xf>
    <xf numFmtId="49" fontId="7" fillId="3" borderId="39" xfId="2" applyNumberFormat="1" applyFont="1" applyFill="1" applyBorder="1" applyAlignment="1" applyProtection="1">
      <alignment horizontal="center" vertical="top" wrapText="1"/>
    </xf>
    <xf numFmtId="49" fontId="7" fillId="3" borderId="40" xfId="2" applyNumberFormat="1" applyFont="1" applyFill="1" applyBorder="1" applyAlignment="1" applyProtection="1">
      <alignment horizontal="center" vertical="top" wrapText="1"/>
    </xf>
    <xf numFmtId="49" fontId="7" fillId="3" borderId="32" xfId="2" applyNumberFormat="1" applyFont="1" applyFill="1" applyBorder="1" applyAlignment="1" applyProtection="1">
      <alignment horizontal="center" vertical="top" wrapText="1"/>
    </xf>
    <xf numFmtId="0" fontId="17" fillId="0" borderId="41" xfId="2" applyFont="1" applyFill="1" applyBorder="1" applyAlignment="1" applyProtection="1"/>
    <xf numFmtId="0" fontId="9" fillId="4" borderId="71" xfId="2" applyFont="1" applyFill="1" applyBorder="1" applyAlignment="1" applyProtection="1"/>
    <xf numFmtId="0" fontId="17" fillId="0" borderId="47" xfId="2" applyFont="1" applyFill="1" applyBorder="1" applyAlignment="1" applyProtection="1">
      <alignment horizontal="center"/>
    </xf>
    <xf numFmtId="0" fontId="14" fillId="4" borderId="13" xfId="2" applyFont="1" applyFill="1" applyBorder="1" applyAlignment="1" applyProtection="1"/>
    <xf numFmtId="0" fontId="14" fillId="4" borderId="13" xfId="2" applyFont="1" applyFill="1" applyBorder="1" applyAlignment="1" applyProtection="1">
      <alignment horizontal="right"/>
    </xf>
    <xf numFmtId="0" fontId="17" fillId="0" borderId="47" xfId="2" applyFont="1" applyFill="1" applyBorder="1" applyAlignment="1" applyProtection="1">
      <alignment horizontal="right"/>
    </xf>
    <xf numFmtId="0" fontId="9" fillId="4" borderId="13" xfId="2" applyFont="1" applyFill="1" applyBorder="1" applyAlignment="1" applyProtection="1"/>
    <xf numFmtId="0" fontId="17" fillId="0" borderId="55" xfId="2" applyFont="1" applyFill="1" applyBorder="1" applyAlignment="1" applyProtection="1">
      <alignment horizontal="center"/>
    </xf>
    <xf numFmtId="0" fontId="14" fillId="4" borderId="74" xfId="2" applyFont="1" applyFill="1" applyBorder="1" applyAlignment="1" applyProtection="1"/>
    <xf numFmtId="0" fontId="0" fillId="0" borderId="116" xfId="0" applyBorder="1" applyProtection="1">
      <protection locked="0"/>
    </xf>
    <xf numFmtId="0" fontId="29" fillId="10" borderId="0" xfId="6" applyFont="1" applyFill="1" applyAlignment="1" applyProtection="1"/>
    <xf numFmtId="0" fontId="4" fillId="2" borderId="0" xfId="0" applyFont="1" applyFill="1" applyBorder="1" applyAlignment="1" applyProtection="1">
      <alignment horizontal="right" wrapText="1" readingOrder="2"/>
    </xf>
    <xf numFmtId="0" fontId="0" fillId="0" borderId="0" xfId="0" applyProtection="1">
      <protection locked="0"/>
    </xf>
    <xf numFmtId="0" fontId="25" fillId="4" borderId="66" xfId="0" applyFont="1" applyFill="1" applyBorder="1" applyAlignment="1" applyProtection="1">
      <alignment horizontal="right" wrapText="1" readingOrder="2"/>
      <protection locked="0"/>
    </xf>
    <xf numFmtId="0" fontId="25" fillId="4" borderId="67" xfId="0" applyFont="1" applyFill="1" applyBorder="1" applyAlignment="1" applyProtection="1">
      <alignment horizontal="right" wrapText="1" readingOrder="2"/>
      <protection locked="0"/>
    </xf>
    <xf numFmtId="49" fontId="25" fillId="4" borderId="67" xfId="0" applyNumberFormat="1" applyFont="1" applyFill="1" applyBorder="1" applyAlignment="1" applyProtection="1">
      <alignment horizontal="center" wrapText="1" readingOrder="2"/>
      <protection locked="0"/>
    </xf>
    <xf numFmtId="0" fontId="25" fillId="4" borderId="67" xfId="0" applyFont="1" applyFill="1" applyBorder="1" applyAlignment="1" applyProtection="1">
      <alignment horizontal="center" wrapText="1" readingOrder="2"/>
      <protection locked="0"/>
    </xf>
    <xf numFmtId="0" fontId="25" fillId="4" borderId="67" xfId="0" applyFont="1" applyFill="1" applyBorder="1" applyAlignment="1" applyProtection="1">
      <alignment wrapText="1" readingOrder="2"/>
      <protection locked="0"/>
    </xf>
    <xf numFmtId="0" fontId="0" fillId="12" borderId="40" xfId="0" applyFill="1" applyBorder="1" applyProtection="1"/>
    <xf numFmtId="0" fontId="22" fillId="2" borderId="0" xfId="0" applyFont="1" applyFill="1" applyBorder="1" applyAlignment="1" applyProtection="1">
      <alignment horizontal="right" vertical="top"/>
    </xf>
    <xf numFmtId="0" fontId="0" fillId="0" borderId="0" xfId="0" applyBorder="1" applyProtection="1"/>
    <xf numFmtId="0" fontId="0" fillId="0" borderId="0" xfId="0" applyProtection="1"/>
    <xf numFmtId="0" fontId="28" fillId="0" borderId="0" xfId="0" applyFont="1" applyProtection="1"/>
    <xf numFmtId="0" fontId="12" fillId="11" borderId="9" xfId="3" applyNumberFormat="1" applyFont="1" applyFill="1" applyBorder="1" applyAlignment="1" applyProtection="1">
      <alignment horizontal="right" wrapText="1" indent="1" readingOrder="2"/>
    </xf>
    <xf numFmtId="0" fontId="1" fillId="11" borderId="0" xfId="2" applyFill="1" applyProtection="1"/>
    <xf numFmtId="0" fontId="22" fillId="0" borderId="0" xfId="2" applyFont="1" applyAlignment="1" applyProtection="1"/>
    <xf numFmtId="0" fontId="1" fillId="0" borderId="0" xfId="2" applyBorder="1" applyAlignment="1" applyProtection="1"/>
    <xf numFmtId="0" fontId="10" fillId="4" borderId="7" xfId="3" applyNumberFormat="1" applyFont="1" applyFill="1" applyBorder="1" applyAlignment="1" applyProtection="1">
      <alignment readingOrder="2"/>
    </xf>
    <xf numFmtId="0" fontId="12" fillId="4" borderId="9" xfId="3" applyNumberFormat="1" applyFont="1" applyFill="1" applyBorder="1" applyAlignment="1" applyProtection="1">
      <alignment horizontal="right" readingOrder="2"/>
    </xf>
    <xf numFmtId="0" fontId="10" fillId="4" borderId="9" xfId="3" applyNumberFormat="1" applyFont="1" applyFill="1" applyBorder="1" applyAlignment="1" applyProtection="1">
      <alignment readingOrder="2"/>
    </xf>
    <xf numFmtId="0" fontId="12" fillId="4" borderId="13" xfId="3" applyNumberFormat="1" applyFont="1" applyFill="1" applyBorder="1" applyAlignment="1" applyProtection="1">
      <alignment horizontal="right" readingOrder="2"/>
    </xf>
    <xf numFmtId="0" fontId="12" fillId="4" borderId="70" xfId="3" applyNumberFormat="1" applyFont="1" applyFill="1" applyBorder="1" applyAlignment="1" applyProtection="1">
      <alignment horizontal="right" readingOrder="2"/>
    </xf>
    <xf numFmtId="3" fontId="11" fillId="5" borderId="52" xfId="1" applyNumberFormat="1" applyFont="1" applyFill="1" applyBorder="1" applyAlignment="1" applyProtection="1">
      <alignment horizontal="center"/>
    </xf>
    <xf numFmtId="3" fontId="13" fillId="4" borderId="52" xfId="3" applyNumberFormat="1" applyFont="1" applyFill="1" applyBorder="1" applyAlignment="1" applyProtection="1">
      <alignment horizontal="center" vertical="center" wrapText="1" readingOrder="2"/>
    </xf>
    <xf numFmtId="166" fontId="7" fillId="11" borderId="48" xfId="2" applyNumberFormat="1" applyFont="1" applyFill="1" applyBorder="1" applyAlignment="1" applyProtection="1">
      <alignment horizontal="center"/>
    </xf>
    <xf numFmtId="166" fontId="14" fillId="11" borderId="22" xfId="2" applyNumberFormat="1" applyFont="1" applyFill="1" applyBorder="1" applyAlignment="1" applyProtection="1">
      <alignment horizontal="center"/>
    </xf>
    <xf numFmtId="166" fontId="14" fillId="11" borderId="49" xfId="2" applyNumberFormat="1" applyFont="1" applyFill="1" applyBorder="1" applyAlignment="1" applyProtection="1">
      <alignment horizontal="center"/>
    </xf>
    <xf numFmtId="166" fontId="7" fillId="11" borderId="22" xfId="2" applyNumberFormat="1" applyFont="1" applyFill="1" applyBorder="1" applyAlignment="1" applyProtection="1">
      <alignment horizontal="center"/>
    </xf>
    <xf numFmtId="166" fontId="7" fillId="11" borderId="49" xfId="2" applyNumberFormat="1" applyFont="1" applyFill="1" applyBorder="1" applyAlignment="1" applyProtection="1">
      <alignment horizontal="center"/>
    </xf>
    <xf numFmtId="166" fontId="14" fillId="11" borderId="51" xfId="2" applyNumberFormat="1" applyFont="1" applyFill="1" applyBorder="1" applyAlignment="1" applyProtection="1">
      <alignment horizontal="center"/>
    </xf>
    <xf numFmtId="0" fontId="7" fillId="3" borderId="119" xfId="2" applyFont="1" applyFill="1" applyBorder="1" applyAlignment="1" applyProtection="1">
      <alignment horizontal="center" vertical="top" wrapText="1"/>
    </xf>
    <xf numFmtId="166" fontId="11" fillId="5" borderId="90" xfId="1" applyNumberFormat="1" applyFont="1" applyFill="1" applyBorder="1" applyAlignment="1" applyProtection="1"/>
    <xf numFmtId="3" fontId="7" fillId="3" borderId="63" xfId="2" applyNumberFormat="1" applyFont="1" applyFill="1" applyBorder="1" applyAlignment="1" applyProtection="1">
      <alignment horizontal="center" vertical="top" wrapText="1"/>
    </xf>
    <xf numFmtId="3" fontId="11" fillId="5" borderId="43" xfId="1" applyNumberFormat="1" applyFont="1" applyFill="1" applyBorder="1" applyAlignment="1" applyProtection="1">
      <alignment horizontal="center"/>
    </xf>
    <xf numFmtId="3" fontId="11" fillId="5" borderId="22" xfId="1" applyNumberFormat="1" applyFont="1" applyFill="1" applyBorder="1" applyAlignment="1" applyProtection="1">
      <alignment horizontal="center"/>
    </xf>
    <xf numFmtId="3" fontId="13" fillId="4" borderId="65" xfId="3" applyNumberFormat="1" applyFont="1" applyFill="1" applyBorder="1" applyAlignment="1" applyProtection="1">
      <alignment horizontal="center" vertical="center" wrapText="1" readingOrder="2"/>
    </xf>
    <xf numFmtId="49" fontId="7" fillId="3" borderId="28" xfId="2" applyNumberFormat="1" applyFont="1" applyFill="1" applyBorder="1" applyAlignment="1" applyProtection="1">
      <alignment horizontal="center" vertical="top" wrapText="1"/>
    </xf>
    <xf numFmtId="3" fontId="7" fillId="3" borderId="28" xfId="2" applyNumberFormat="1" applyFont="1" applyFill="1" applyBorder="1" applyAlignment="1" applyProtection="1">
      <alignment horizontal="center" vertical="top" wrapText="1"/>
    </xf>
    <xf numFmtId="3" fontId="11" fillId="5" borderId="7" xfId="1" applyNumberFormat="1" applyFont="1" applyFill="1" applyBorder="1" applyAlignment="1" applyProtection="1">
      <alignment horizontal="center"/>
    </xf>
    <xf numFmtId="3" fontId="11" fillId="5" borderId="9" xfId="1" applyNumberFormat="1" applyFont="1" applyFill="1" applyBorder="1" applyAlignment="1" applyProtection="1">
      <alignment horizontal="center"/>
    </xf>
    <xf numFmtId="3" fontId="13" fillId="4" borderId="9" xfId="3" applyNumberFormat="1" applyFont="1" applyFill="1" applyBorder="1" applyAlignment="1" applyProtection="1">
      <alignment horizontal="center" vertical="center" wrapText="1" readingOrder="2"/>
    </xf>
    <xf numFmtId="3" fontId="13" fillId="4" borderId="70" xfId="3" applyNumberFormat="1" applyFont="1" applyFill="1" applyBorder="1" applyAlignment="1" applyProtection="1">
      <alignment horizontal="center" vertical="center" wrapText="1" readingOrder="2"/>
    </xf>
    <xf numFmtId="3" fontId="11" fillId="5" borderId="7" xfId="1" applyNumberFormat="1" applyFont="1" applyFill="1" applyBorder="1" applyAlignment="1" applyProtection="1"/>
    <xf numFmtId="3" fontId="7" fillId="3" borderId="63" xfId="2" applyNumberFormat="1" applyFont="1" applyFill="1" applyBorder="1" applyAlignment="1" applyProtection="1">
      <alignment horizontal="center" vertical="top" wrapText="1"/>
      <protection locked="0"/>
    </xf>
    <xf numFmtId="3" fontId="11" fillId="5" borderId="43" xfId="1" applyNumberFormat="1" applyFont="1" applyFill="1" applyBorder="1" applyAlignment="1" applyProtection="1">
      <alignment horizontal="center"/>
      <protection locked="0"/>
    </xf>
    <xf numFmtId="49" fontId="7" fillId="3" borderId="63" xfId="2" applyNumberFormat="1" applyFont="1" applyFill="1" applyBorder="1" applyAlignment="1" applyProtection="1">
      <alignment horizontal="center" vertical="top" wrapText="1"/>
      <protection locked="0"/>
    </xf>
    <xf numFmtId="3" fontId="11" fillId="5" borderId="90" xfId="1" applyNumberFormat="1" applyFont="1" applyFill="1" applyBorder="1" applyAlignment="1" applyProtection="1"/>
    <xf numFmtId="0" fontId="7" fillId="3" borderId="121" xfId="2" applyFont="1" applyFill="1" applyBorder="1" applyAlignment="1" applyProtection="1">
      <alignment vertical="top" wrapText="1"/>
      <protection locked="0"/>
    </xf>
    <xf numFmtId="0" fontId="7" fillId="3" borderId="118" xfId="2" applyFont="1" applyFill="1" applyBorder="1" applyAlignment="1" applyProtection="1">
      <alignment vertical="top" wrapText="1"/>
      <protection locked="0"/>
    </xf>
    <xf numFmtId="0" fontId="7" fillId="3" borderId="54" xfId="2" applyFont="1" applyFill="1" applyBorder="1" applyAlignment="1" applyProtection="1">
      <alignment vertical="top" wrapText="1"/>
      <protection locked="0"/>
    </xf>
    <xf numFmtId="0" fontId="7" fillId="3" borderId="0" xfId="2" applyFont="1" applyFill="1" applyBorder="1" applyAlignment="1" applyProtection="1">
      <alignment horizontal="center" vertical="top" wrapText="1"/>
    </xf>
    <xf numFmtId="3" fontId="7" fillId="3" borderId="27" xfId="2" applyNumberFormat="1" applyFont="1" applyFill="1" applyBorder="1" applyAlignment="1" applyProtection="1">
      <alignment horizontal="center" vertical="top" wrapText="1"/>
    </xf>
    <xf numFmtId="0" fontId="18" fillId="0" borderId="0" xfId="2" applyFont="1" applyFill="1" applyBorder="1" applyAlignment="1" applyProtection="1"/>
    <xf numFmtId="0" fontId="1" fillId="0" borderId="0" xfId="2" applyAlignment="1" applyProtection="1">
      <alignment horizontal="center"/>
    </xf>
    <xf numFmtId="3" fontId="11" fillId="5" borderId="126" xfId="1" applyNumberFormat="1" applyFont="1" applyFill="1" applyBorder="1" applyAlignment="1" applyProtection="1"/>
    <xf numFmtId="3" fontId="11" fillId="5" borderId="122" xfId="1" applyNumberFormat="1" applyFont="1" applyFill="1" applyBorder="1" applyAlignment="1" applyProtection="1"/>
    <xf numFmtId="3" fontId="11" fillId="5" borderId="103" xfId="1" applyNumberFormat="1" applyFont="1" applyFill="1" applyBorder="1" applyAlignment="1" applyProtection="1"/>
    <xf numFmtId="166" fontId="7" fillId="4" borderId="51" xfId="2" applyNumberFormat="1" applyFont="1" applyFill="1" applyBorder="1" applyAlignment="1" applyProtection="1">
      <alignment horizontal="center"/>
    </xf>
    <xf numFmtId="0" fontId="5" fillId="0" borderId="0" xfId="3" applyFont="1" applyBorder="1" applyAlignment="1" applyProtection="1">
      <alignment readingOrder="2"/>
    </xf>
    <xf numFmtId="0" fontId="14" fillId="0" borderId="61" xfId="2" applyFont="1" applyFill="1" applyBorder="1" applyAlignment="1" applyProtection="1"/>
    <xf numFmtId="0" fontId="14" fillId="0" borderId="47" xfId="2" applyFont="1" applyFill="1" applyBorder="1" applyAlignment="1" applyProtection="1"/>
    <xf numFmtId="0" fontId="17" fillId="0" borderId="47" xfId="2" applyFont="1" applyFill="1" applyBorder="1" applyAlignment="1" applyProtection="1"/>
    <xf numFmtId="0" fontId="14" fillId="4" borderId="52" xfId="2" applyFont="1" applyFill="1" applyBorder="1" applyAlignment="1" applyProtection="1"/>
    <xf numFmtId="0" fontId="14" fillId="4" borderId="51" xfId="2" applyFont="1" applyFill="1" applyBorder="1" applyAlignment="1" applyProtection="1"/>
    <xf numFmtId="0" fontId="14" fillId="4" borderId="52" xfId="2" applyFont="1" applyFill="1" applyBorder="1" applyAlignment="1" applyProtection="1">
      <alignment horizontal="right"/>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8" fillId="0" borderId="0" xfId="2" applyFont="1" applyFill="1" applyBorder="1" applyAlignment="1" applyProtection="1">
      <alignment horizontal="center"/>
    </xf>
    <xf numFmtId="0" fontId="18" fillId="0" borderId="0" xfId="2" applyFont="1" applyFill="1" applyBorder="1" applyAlignment="1" applyProtection="1">
      <alignment horizontal="right"/>
    </xf>
    <xf numFmtId="0" fontId="16" fillId="0" borderId="0" xfId="2" applyFont="1" applyFill="1" applyBorder="1" applyAlignment="1" applyProtection="1">
      <alignment vertical="center"/>
    </xf>
    <xf numFmtId="49" fontId="7" fillId="0" borderId="0" xfId="2" applyNumberFormat="1" applyFont="1" applyFill="1" applyBorder="1" applyAlignment="1" applyProtection="1">
      <alignment horizontal="center" vertical="top" wrapText="1"/>
    </xf>
    <xf numFmtId="0" fontId="9" fillId="4" borderId="72" xfId="2" applyFont="1" applyFill="1" applyBorder="1" applyAlignment="1" applyProtection="1"/>
    <xf numFmtId="0" fontId="9" fillId="4" borderId="73" xfId="2" applyFont="1" applyFill="1" applyBorder="1" applyAlignment="1" applyProtection="1"/>
    <xf numFmtId="0" fontId="9" fillId="4" borderId="52" xfId="2" applyFont="1" applyFill="1" applyBorder="1" applyAlignment="1" applyProtection="1"/>
    <xf numFmtId="0" fontId="9" fillId="4" borderId="51" xfId="2" applyFont="1" applyFill="1" applyBorder="1" applyAlignment="1" applyProtection="1"/>
    <xf numFmtId="0" fontId="18" fillId="0" borderId="0" xfId="2" applyFont="1" applyFill="1" applyBorder="1" applyProtection="1"/>
    <xf numFmtId="0" fontId="14" fillId="4" borderId="75" xfId="2" applyFont="1" applyFill="1" applyBorder="1" applyAlignment="1" applyProtection="1"/>
    <xf numFmtId="0" fontId="14" fillId="4" borderId="76" xfId="2" applyFont="1" applyFill="1" applyBorder="1" applyAlignment="1" applyProtection="1"/>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9" fontId="19" fillId="0" borderId="0" xfId="2" applyNumberFormat="1" applyFont="1" applyFill="1" applyBorder="1" applyAlignment="1" applyProtection="1">
      <alignment horizontal="center"/>
    </xf>
    <xf numFmtId="0" fontId="17" fillId="0" borderId="0" xfId="2" applyFont="1" applyFill="1" applyBorder="1" applyAlignment="1" applyProtection="1">
      <alignment horizontal="center"/>
    </xf>
    <xf numFmtId="0" fontId="1" fillId="0" borderId="0" xfId="2" applyFont="1" applyFill="1" applyBorder="1" applyProtection="1"/>
    <xf numFmtId="0" fontId="1" fillId="0" borderId="0" xfId="2" applyFont="1" applyBorder="1" applyProtection="1"/>
    <xf numFmtId="3" fontId="11" fillId="5" borderId="18" xfId="1" applyNumberFormat="1" applyFont="1" applyFill="1" applyBorder="1" applyAlignment="1" applyProtection="1"/>
    <xf numFmtId="166" fontId="7" fillId="11" borderId="51" xfId="2" applyNumberFormat="1" applyFont="1" applyFill="1" applyBorder="1" applyAlignment="1" applyProtection="1">
      <alignment horizontal="center"/>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1" fillId="0" borderId="47" xfId="2" applyFont="1" applyFill="1" applyBorder="1" applyAlignment="1" applyProtection="1">
      <alignment horizontal="center"/>
    </xf>
    <xf numFmtId="0" fontId="1" fillId="0" borderId="0" xfId="2" applyAlignment="1" applyProtection="1">
      <alignment horizontal="center"/>
    </xf>
    <xf numFmtId="0" fontId="17" fillId="0" borderId="0" xfId="2" applyFont="1" applyFill="1" applyBorder="1" applyAlignment="1" applyProtection="1">
      <alignment horizontal="center"/>
    </xf>
    <xf numFmtId="0" fontId="18" fillId="0" borderId="0" xfId="2" applyFont="1" applyFill="1" applyBorder="1" applyAlignment="1" applyProtection="1">
      <alignment horizontal="center"/>
    </xf>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3" fontId="12" fillId="4" borderId="22" xfId="3" applyNumberFormat="1" applyFont="1" applyFill="1" applyBorder="1" applyAlignment="1" applyProtection="1">
      <alignment horizontal="center" vertical="center" wrapText="1" readingOrder="2"/>
      <protection locked="0"/>
    </xf>
    <xf numFmtId="166" fontId="11" fillId="5" borderId="48" xfId="1" applyNumberFormat="1" applyFont="1" applyFill="1" applyBorder="1" applyAlignment="1" applyProtection="1">
      <alignment horizontal="center"/>
    </xf>
    <xf numFmtId="166" fontId="11" fillId="5" borderId="22" xfId="1" applyNumberFormat="1" applyFont="1" applyFill="1" applyBorder="1" applyAlignment="1" applyProtection="1">
      <alignment horizontal="center"/>
    </xf>
    <xf numFmtId="166" fontId="11" fillId="5" borderId="11" xfId="1" applyNumberFormat="1" applyFont="1" applyFill="1" applyBorder="1" applyAlignment="1" applyProtection="1">
      <alignment horizontal="center"/>
    </xf>
    <xf numFmtId="166" fontId="11" fillId="5" borderId="49" xfId="1" applyNumberFormat="1" applyFont="1" applyFill="1" applyBorder="1" applyAlignment="1" applyProtection="1">
      <alignment horizontal="center"/>
    </xf>
    <xf numFmtId="166" fontId="11" fillId="5" borderId="12" xfId="1" applyNumberFormat="1" applyFont="1" applyFill="1" applyBorder="1" applyAlignment="1" applyProtection="1">
      <alignment horizontal="center"/>
    </xf>
    <xf numFmtId="3" fontId="12" fillId="4" borderId="11" xfId="3" applyNumberFormat="1" applyFont="1" applyFill="1" applyBorder="1" applyAlignment="1" applyProtection="1">
      <alignment horizontal="center" vertical="center" wrapText="1" readingOrder="2"/>
      <protection locked="0"/>
    </xf>
    <xf numFmtId="3" fontId="12" fillId="4" borderId="12" xfId="3" applyNumberFormat="1" applyFont="1" applyFill="1" applyBorder="1" applyAlignment="1" applyProtection="1">
      <alignment horizontal="center" vertical="center" wrapText="1" readingOrder="2"/>
      <protection locked="0"/>
    </xf>
    <xf numFmtId="3" fontId="13" fillId="4" borderId="10" xfId="3" applyNumberFormat="1" applyFont="1" applyFill="1" applyBorder="1" applyAlignment="1" applyProtection="1">
      <alignment horizontal="center" vertical="center" wrapText="1" readingOrder="2"/>
    </xf>
    <xf numFmtId="3" fontId="13" fillId="4" borderId="12" xfId="3" applyNumberFormat="1" applyFont="1" applyFill="1" applyBorder="1" applyAlignment="1" applyProtection="1">
      <alignment horizontal="center" vertical="center" wrapText="1" readingOrder="2"/>
    </xf>
    <xf numFmtId="3" fontId="13" fillId="4" borderId="9" xfId="3" applyNumberFormat="1" applyFont="1" applyFill="1" applyBorder="1" applyAlignment="1" applyProtection="1">
      <alignment horizontal="center" vertical="center" wrapText="1" readingOrder="2"/>
      <protection locked="0"/>
    </xf>
    <xf numFmtId="0" fontId="7" fillId="3" borderId="31" xfId="2" applyFont="1" applyFill="1" applyBorder="1" applyAlignment="1" applyProtection="1">
      <alignment horizontal="center" vertical="center"/>
      <protection locked="0"/>
    </xf>
    <xf numFmtId="0" fontId="17" fillId="0" borderId="0" xfId="2" applyFont="1" applyFill="1" applyBorder="1" applyAlignment="1" applyProtection="1">
      <alignment horizontal="center"/>
      <protection locked="0"/>
    </xf>
    <xf numFmtId="0" fontId="14" fillId="0" borderId="61" xfId="2" applyFont="1" applyFill="1" applyBorder="1" applyAlignment="1" applyProtection="1">
      <protection locked="0" hidden="1"/>
    </xf>
    <xf numFmtId="0" fontId="1" fillId="0" borderId="0" xfId="2" applyProtection="1">
      <protection locked="0" hidden="1"/>
    </xf>
    <xf numFmtId="0" fontId="14" fillId="0" borderId="47" xfId="2" applyFont="1" applyFill="1" applyBorder="1" applyAlignment="1" applyProtection="1">
      <protection locked="0" hidden="1"/>
    </xf>
    <xf numFmtId="0" fontId="7" fillId="3" borderId="33" xfId="2" applyFont="1" applyFill="1" applyBorder="1" applyAlignment="1" applyProtection="1">
      <alignment horizontal="center" vertical="center"/>
      <protection locked="0" hidden="1"/>
    </xf>
    <xf numFmtId="0" fontId="7" fillId="3" borderId="1" xfId="2" applyFont="1" applyFill="1" applyBorder="1" applyAlignment="1" applyProtection="1">
      <alignment horizontal="center" vertical="top" wrapText="1"/>
      <protection locked="0" hidden="1"/>
    </xf>
    <xf numFmtId="0" fontId="7" fillId="3" borderId="1" xfId="2" applyFont="1" applyFill="1" applyBorder="1" applyAlignment="1" applyProtection="1">
      <alignment horizontal="center" vertical="top" wrapText="1"/>
      <protection hidden="1"/>
    </xf>
    <xf numFmtId="0" fontId="7" fillId="3" borderId="69" xfId="2" applyFont="1" applyFill="1" applyBorder="1" applyAlignment="1" applyProtection="1">
      <alignment horizontal="center" vertical="top" wrapText="1"/>
      <protection locked="0" hidden="1"/>
    </xf>
    <xf numFmtId="0" fontId="17" fillId="0" borderId="47" xfId="2" applyFont="1" applyFill="1" applyBorder="1" applyAlignment="1" applyProtection="1">
      <protection locked="0" hidden="1"/>
    </xf>
    <xf numFmtId="49" fontId="7" fillId="3" borderId="35" xfId="2" applyNumberFormat="1" applyFont="1" applyFill="1" applyBorder="1" applyAlignment="1" applyProtection="1">
      <alignment horizontal="center" vertical="top" wrapText="1"/>
      <protection locked="0" hidden="1"/>
    </xf>
    <xf numFmtId="49" fontId="7" fillId="3" borderId="120" xfId="2" applyNumberFormat="1" applyFont="1" applyFill="1" applyBorder="1" applyAlignment="1" applyProtection="1">
      <alignment horizontal="center" vertical="top" wrapText="1"/>
      <protection locked="0" hidden="1"/>
    </xf>
    <xf numFmtId="49" fontId="7" fillId="3" borderId="36" xfId="2" applyNumberFormat="1" applyFont="1" applyFill="1" applyBorder="1" applyAlignment="1" applyProtection="1">
      <alignment horizontal="center" vertical="top" wrapText="1"/>
      <protection locked="0" hidden="1"/>
    </xf>
    <xf numFmtId="49" fontId="7" fillId="3" borderId="37" xfId="2" applyNumberFormat="1" applyFont="1" applyFill="1" applyBorder="1" applyAlignment="1" applyProtection="1">
      <alignment horizontal="center" vertical="top" wrapText="1"/>
      <protection locked="0" hidden="1"/>
    </xf>
    <xf numFmtId="49" fontId="7" fillId="3" borderId="38" xfId="2" applyNumberFormat="1" applyFont="1" applyFill="1" applyBorder="1" applyAlignment="1" applyProtection="1">
      <alignment horizontal="center" vertical="top" wrapText="1"/>
      <protection locked="0" hidden="1"/>
    </xf>
    <xf numFmtId="3" fontId="11" fillId="5" borderId="126" xfId="1" applyNumberFormat="1" applyFont="1" applyFill="1" applyBorder="1" applyAlignment="1" applyProtection="1">
      <protection hidden="1"/>
    </xf>
    <xf numFmtId="3" fontId="11" fillId="5" borderId="72" xfId="1" applyNumberFormat="1" applyFont="1" applyFill="1" applyBorder="1" applyAlignment="1" applyProtection="1">
      <protection hidden="1"/>
    </xf>
    <xf numFmtId="3" fontId="11" fillId="5" borderId="122" xfId="1" applyNumberFormat="1" applyFont="1" applyFill="1" applyBorder="1" applyAlignment="1" applyProtection="1">
      <protection hidden="1"/>
    </xf>
    <xf numFmtId="3" fontId="11" fillId="5" borderId="103" xfId="1" applyNumberFormat="1" applyFont="1" applyFill="1" applyBorder="1" applyAlignment="1" applyProtection="1">
      <protection hidden="1"/>
    </xf>
    <xf numFmtId="3" fontId="11" fillId="5" borderId="62" xfId="1" applyNumberFormat="1" applyFont="1" applyFill="1" applyBorder="1" applyAlignment="1" applyProtection="1">
      <protection hidden="1"/>
    </xf>
    <xf numFmtId="0" fontId="1" fillId="0" borderId="8" xfId="2" applyBorder="1" applyAlignment="1" applyProtection="1">
      <alignment horizontal="center"/>
      <protection hidden="1"/>
    </xf>
    <xf numFmtId="166" fontId="7" fillId="11" borderId="48" xfId="2" applyNumberFormat="1" applyFont="1" applyFill="1" applyBorder="1" applyAlignment="1" applyProtection="1">
      <alignment horizontal="center"/>
      <protection hidden="1"/>
    </xf>
    <xf numFmtId="166" fontId="14" fillId="11" borderId="22" xfId="2" applyNumberFormat="1" applyFont="1" applyFill="1" applyBorder="1" applyAlignment="1" applyProtection="1">
      <alignment horizontal="center"/>
      <protection hidden="1"/>
    </xf>
    <xf numFmtId="166" fontId="14" fillId="11" borderId="51" xfId="2" applyNumberFormat="1" applyFont="1" applyFill="1" applyBorder="1" applyAlignment="1" applyProtection="1">
      <alignment horizontal="center"/>
      <protection hidden="1"/>
    </xf>
    <xf numFmtId="166" fontId="7" fillId="4" borderId="48" xfId="2" applyNumberFormat="1" applyFont="1" applyFill="1" applyBorder="1" applyAlignment="1" applyProtection="1">
      <alignment horizontal="center"/>
      <protection hidden="1"/>
    </xf>
    <xf numFmtId="166" fontId="14" fillId="4" borderId="22" xfId="2" applyNumberFormat="1" applyFont="1" applyFill="1" applyBorder="1" applyAlignment="1" applyProtection="1">
      <alignment horizontal="center"/>
      <protection hidden="1"/>
    </xf>
    <xf numFmtId="166" fontId="14" fillId="4" borderId="51" xfId="2" applyNumberFormat="1" applyFont="1" applyFill="1" applyBorder="1" applyAlignment="1" applyProtection="1">
      <alignment horizontal="center"/>
      <protection hidden="1"/>
    </xf>
    <xf numFmtId="166" fontId="7" fillId="4" borderId="22" xfId="2" applyNumberFormat="1" applyFont="1" applyFill="1" applyBorder="1" applyAlignment="1" applyProtection="1">
      <alignment horizontal="center"/>
      <protection hidden="1"/>
    </xf>
    <xf numFmtId="166" fontId="7" fillId="4" borderId="51" xfId="2" applyNumberFormat="1" applyFont="1" applyFill="1" applyBorder="1" applyAlignment="1" applyProtection="1">
      <alignment horizontal="center"/>
      <protection hidden="1"/>
    </xf>
    <xf numFmtId="0" fontId="17" fillId="0" borderId="47" xfId="2" applyFont="1" applyFill="1" applyBorder="1" applyAlignment="1" applyProtection="1">
      <alignment horizontal="right"/>
      <protection locked="0" hidden="1"/>
    </xf>
    <xf numFmtId="166" fontId="11" fillId="5" borderId="48" xfId="1" applyNumberFormat="1" applyFont="1" applyFill="1" applyBorder="1" applyAlignment="1" applyProtection="1">
      <protection hidden="1"/>
    </xf>
    <xf numFmtId="166" fontId="11" fillId="5" borderId="22" xfId="1" applyNumberFormat="1" applyFont="1" applyFill="1" applyBorder="1" applyAlignment="1" applyProtection="1">
      <protection hidden="1"/>
    </xf>
    <xf numFmtId="166" fontId="11" fillId="5" borderId="11" xfId="1" applyNumberFormat="1" applyFont="1" applyFill="1" applyBorder="1" applyAlignment="1" applyProtection="1">
      <protection hidden="1"/>
    </xf>
    <xf numFmtId="166" fontId="11" fillId="5" borderId="49" xfId="1" applyNumberFormat="1" applyFont="1" applyFill="1" applyBorder="1" applyAlignment="1" applyProtection="1">
      <protection hidden="1"/>
    </xf>
    <xf numFmtId="0" fontId="17" fillId="0" borderId="47" xfId="2" applyFont="1" applyFill="1" applyBorder="1" applyAlignment="1" applyProtection="1">
      <alignment horizontal="center"/>
      <protection locked="0" hidden="1"/>
    </xf>
    <xf numFmtId="166" fontId="7" fillId="4" borderId="11" xfId="2" applyNumberFormat="1" applyFont="1" applyFill="1" applyBorder="1" applyAlignment="1" applyProtection="1">
      <alignment horizontal="center"/>
      <protection hidden="1"/>
    </xf>
    <xf numFmtId="166" fontId="7" fillId="4" borderId="49" xfId="2" applyNumberFormat="1" applyFont="1" applyFill="1" applyBorder="1" applyAlignment="1" applyProtection="1">
      <alignment horizontal="center"/>
      <protection hidden="1"/>
    </xf>
    <xf numFmtId="166" fontId="14" fillId="4" borderId="22" xfId="5" applyNumberFormat="1" applyFont="1" applyFill="1" applyBorder="1" applyAlignment="1" applyProtection="1">
      <alignment horizontal="center"/>
      <protection hidden="1"/>
    </xf>
    <xf numFmtId="166" fontId="14" fillId="4" borderId="51" xfId="5" applyNumberFormat="1" applyFont="1" applyFill="1" applyBorder="1" applyAlignment="1" applyProtection="1">
      <alignment horizontal="center"/>
      <protection hidden="1"/>
    </xf>
    <xf numFmtId="0" fontId="17" fillId="0" borderId="55" xfId="2" applyFont="1" applyFill="1" applyBorder="1" applyAlignment="1" applyProtection="1">
      <alignment horizontal="center"/>
      <protection locked="0" hidden="1"/>
    </xf>
    <xf numFmtId="166" fontId="7" fillId="4" borderId="56" xfId="5" applyNumberFormat="1" applyFont="1" applyFill="1" applyBorder="1" applyAlignment="1" applyProtection="1">
      <alignment horizontal="center"/>
      <protection hidden="1"/>
    </xf>
    <xf numFmtId="166" fontId="7" fillId="4" borderId="57" xfId="5" applyNumberFormat="1" applyFont="1" applyFill="1" applyBorder="1" applyAlignment="1" applyProtection="1">
      <alignment horizontal="center"/>
      <protection hidden="1"/>
    </xf>
    <xf numFmtId="166" fontId="7" fillId="4" borderId="59" xfId="5" applyNumberFormat="1" applyFont="1" applyFill="1" applyBorder="1" applyAlignment="1" applyProtection="1">
      <alignment horizontal="center"/>
      <protection hidden="1"/>
    </xf>
    <xf numFmtId="166" fontId="7" fillId="4" borderId="58" xfId="5" applyNumberFormat="1" applyFont="1" applyFill="1" applyBorder="1" applyAlignment="1" applyProtection="1">
      <alignment horizontal="center"/>
      <protection hidden="1"/>
    </xf>
    <xf numFmtId="0" fontId="18" fillId="0" borderId="0" xfId="2" applyFont="1" applyFill="1" applyBorder="1" applyAlignment="1" applyProtection="1">
      <alignment readingOrder="2"/>
    </xf>
    <xf numFmtId="0" fontId="18" fillId="0" borderId="0" xfId="2" applyFont="1" applyFill="1" applyBorder="1" applyAlignment="1" applyProtection="1">
      <alignment horizontal="right" readingOrder="2"/>
    </xf>
    <xf numFmtId="0" fontId="14" fillId="11" borderId="13" xfId="2" applyFont="1" applyFill="1" applyBorder="1" applyAlignment="1" applyProtection="1">
      <alignment horizontal="right"/>
    </xf>
    <xf numFmtId="0" fontId="18"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11" borderId="13" xfId="2" applyFont="1" applyFill="1" applyBorder="1" applyAlignment="1" applyProtection="1"/>
    <xf numFmtId="49" fontId="7" fillId="3" borderId="41" xfId="2" applyNumberFormat="1" applyFont="1" applyFill="1" applyBorder="1" applyAlignment="1" applyProtection="1">
      <alignment horizontal="center" vertical="top" wrapText="1"/>
    </xf>
    <xf numFmtId="49" fontId="7" fillId="3" borderId="127" xfId="2" applyNumberFormat="1" applyFont="1" applyFill="1" applyBorder="1" applyAlignment="1" applyProtection="1">
      <alignment horizontal="center" vertical="top" wrapText="1"/>
    </xf>
    <xf numFmtId="49" fontId="7" fillId="3" borderId="128" xfId="2" applyNumberFormat="1" applyFont="1" applyFill="1" applyBorder="1" applyAlignment="1" applyProtection="1">
      <alignment horizontal="center" vertical="top" wrapText="1"/>
    </xf>
    <xf numFmtId="49" fontId="7" fillId="3" borderId="129" xfId="2" applyNumberFormat="1" applyFont="1" applyFill="1" applyBorder="1" applyAlignment="1" applyProtection="1">
      <alignment horizontal="center" vertical="top" wrapText="1"/>
    </xf>
    <xf numFmtId="166" fontId="11" fillId="5" borderId="126" xfId="1" applyNumberFormat="1" applyFont="1" applyFill="1" applyBorder="1" applyAlignment="1" applyProtection="1"/>
    <xf numFmtId="166" fontId="11" fillId="5" borderId="103" xfId="1" applyNumberFormat="1" applyFont="1" applyFill="1" applyBorder="1" applyAlignment="1" applyProtection="1"/>
    <xf numFmtId="166" fontId="11" fillId="5" borderId="122" xfId="1" applyNumberFormat="1" applyFont="1" applyFill="1" applyBorder="1" applyAlignment="1" applyProtection="1"/>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0" fillId="14" borderId="0" xfId="0" applyFill="1" applyProtection="1">
      <protection locked="0"/>
    </xf>
    <xf numFmtId="0" fontId="4" fillId="0" borderId="0" xfId="2" applyFont="1" applyFill="1" applyAlignment="1" applyProtection="1">
      <alignment horizontal="right" vertical="top" wrapText="1"/>
    </xf>
    <xf numFmtId="0" fontId="4" fillId="0" borderId="0" xfId="2" applyFont="1" applyFill="1" applyAlignment="1" applyProtection="1">
      <alignment horizontal="right" vertical="top" wrapText="1"/>
      <protection locked="0"/>
    </xf>
    <xf numFmtId="0" fontId="25" fillId="4" borderId="67" xfId="0" applyFont="1" applyFill="1" applyBorder="1" applyAlignment="1" applyProtection="1">
      <alignment horizontal="center" wrapText="1" readingOrder="2"/>
      <protection locked="0"/>
    </xf>
    <xf numFmtId="0" fontId="25" fillId="4" borderId="77" xfId="0" applyFont="1" applyFill="1" applyBorder="1" applyAlignment="1" applyProtection="1">
      <alignment horizontal="center" wrapText="1" readingOrder="2"/>
      <protection locked="0"/>
    </xf>
    <xf numFmtId="0" fontId="18" fillId="7" borderId="117" xfId="0" applyFont="1" applyFill="1" applyBorder="1" applyAlignment="1" applyProtection="1">
      <alignment horizontal="center" vertical="center" readingOrder="1"/>
    </xf>
    <xf numFmtId="0" fontId="18" fillId="7" borderId="78" xfId="0" applyFont="1" applyFill="1" applyBorder="1" applyAlignment="1" applyProtection="1">
      <alignment horizontal="center" vertical="center" readingOrder="1"/>
    </xf>
    <xf numFmtId="0" fontId="18" fillId="7" borderId="79" xfId="0" applyFont="1" applyFill="1" applyBorder="1" applyAlignment="1" applyProtection="1">
      <alignment horizontal="center" vertical="center" readingOrder="1"/>
    </xf>
    <xf numFmtId="0" fontId="4" fillId="2" borderId="0" xfId="0" applyFont="1" applyFill="1" applyBorder="1" applyAlignment="1" applyProtection="1">
      <alignment horizontal="right" wrapText="1" readingOrder="2"/>
    </xf>
    <xf numFmtId="0" fontId="23" fillId="8" borderId="0" xfId="6" applyFill="1" applyAlignment="1" applyProtection="1">
      <alignment horizontal="center"/>
    </xf>
    <xf numFmtId="0" fontId="24" fillId="8" borderId="0" xfId="6" applyFont="1" applyFill="1" applyAlignment="1" applyProtection="1">
      <alignment horizontal="center"/>
    </xf>
    <xf numFmtId="0" fontId="26" fillId="2" borderId="0" xfId="0" applyFont="1" applyFill="1" applyBorder="1" applyAlignment="1" applyProtection="1">
      <alignment horizontal="right" wrapText="1" readingOrder="2"/>
    </xf>
    <xf numFmtId="0" fontId="0" fillId="11" borderId="92" xfId="0" applyFill="1" applyBorder="1" applyAlignment="1">
      <alignment horizontal="center"/>
    </xf>
    <xf numFmtId="0" fontId="0" fillId="11" borderId="93" xfId="0" applyFill="1" applyBorder="1" applyAlignment="1">
      <alignment horizontal="center"/>
    </xf>
    <xf numFmtId="0" fontId="0" fillId="11" borderId="94" xfId="0" applyFill="1" applyBorder="1" applyAlignment="1">
      <alignment horizontal="center"/>
    </xf>
    <xf numFmtId="0" fontId="0" fillId="11" borderId="97" xfId="0" applyFill="1" applyBorder="1" applyAlignment="1">
      <alignment horizontal="center"/>
    </xf>
    <xf numFmtId="0" fontId="0" fillId="11" borderId="98" xfId="0" applyFill="1" applyBorder="1" applyAlignment="1">
      <alignment horizontal="center"/>
    </xf>
    <xf numFmtId="0" fontId="0" fillId="11" borderId="99" xfId="0" applyFill="1" applyBorder="1" applyAlignment="1">
      <alignment horizontal="center"/>
    </xf>
    <xf numFmtId="0" fontId="7" fillId="3" borderId="89" xfId="2" applyFont="1" applyFill="1" applyBorder="1" applyAlignment="1" applyProtection="1">
      <alignment horizontal="center" vertical="top" wrapText="1"/>
    </xf>
    <xf numFmtId="0" fontId="7" fillId="3" borderId="90" xfId="2" applyFont="1" applyFill="1" applyBorder="1" applyAlignment="1" applyProtection="1">
      <alignment horizontal="center" vertical="top" wrapText="1"/>
    </xf>
    <xf numFmtId="0" fontId="7" fillId="3" borderId="46" xfId="2" applyFont="1" applyFill="1" applyBorder="1" applyAlignment="1" applyProtection="1">
      <alignment horizontal="center" vertical="top" wrapText="1"/>
    </xf>
    <xf numFmtId="0" fontId="7" fillId="3" borderId="123" xfId="2" applyFont="1" applyFill="1" applyBorder="1" applyAlignment="1" applyProtection="1">
      <alignment horizontal="center" vertical="top" wrapText="1"/>
    </xf>
    <xf numFmtId="0" fontId="7" fillId="3" borderId="118" xfId="2" applyFont="1" applyFill="1" applyBorder="1" applyAlignment="1" applyProtection="1">
      <alignment horizontal="center" vertical="top" wrapText="1"/>
    </xf>
    <xf numFmtId="0" fontId="7" fillId="3" borderId="54" xfId="2" applyFont="1" applyFill="1" applyBorder="1" applyAlignment="1" applyProtection="1">
      <alignment horizontal="center" vertical="top" wrapText="1"/>
    </xf>
    <xf numFmtId="0" fontId="7" fillId="3" borderId="8" xfId="2" applyFont="1" applyFill="1" applyBorder="1" applyAlignment="1" applyProtection="1">
      <alignment horizontal="center" vertical="top" wrapText="1"/>
    </xf>
    <xf numFmtId="0" fontId="7" fillId="3" borderId="14" xfId="2" applyFont="1" applyFill="1" applyBorder="1" applyAlignment="1" applyProtection="1">
      <alignment horizontal="center" vertical="top" wrapText="1"/>
    </xf>
    <xf numFmtId="0" fontId="7" fillId="3" borderId="83" xfId="2" applyFont="1" applyFill="1" applyBorder="1" applyAlignment="1" applyProtection="1">
      <alignment horizontal="center" vertical="center" wrapText="1"/>
    </xf>
    <xf numFmtId="0" fontId="7" fillId="3" borderId="84" xfId="2" applyFont="1" applyFill="1" applyBorder="1" applyAlignment="1" applyProtection="1">
      <alignment horizontal="center" vertical="center" wrapText="1"/>
    </xf>
    <xf numFmtId="0" fontId="7" fillId="3" borderId="85" xfId="2" applyFont="1" applyFill="1" applyBorder="1" applyAlignment="1" applyProtection="1">
      <alignment horizontal="center" vertical="center" wrapText="1"/>
    </xf>
    <xf numFmtId="0" fontId="7" fillId="3" borderId="111" xfId="2" applyFont="1" applyFill="1" applyBorder="1" applyAlignment="1" applyProtection="1">
      <alignment horizontal="center" vertical="center" wrapText="1"/>
    </xf>
    <xf numFmtId="0" fontId="7" fillId="3" borderId="0" xfId="2" applyFont="1" applyFill="1" applyBorder="1" applyAlignment="1" applyProtection="1">
      <alignment horizontal="center" vertical="center" wrapText="1"/>
    </xf>
    <xf numFmtId="0" fontId="7" fillId="3" borderId="87" xfId="2" applyFont="1" applyFill="1" applyBorder="1" applyAlignment="1" applyProtection="1">
      <alignment horizontal="center" vertical="center" wrapText="1"/>
    </xf>
    <xf numFmtId="0" fontId="7" fillId="3" borderId="88" xfId="2" applyFont="1" applyFill="1" applyBorder="1" applyAlignment="1" applyProtection="1">
      <alignment horizontal="center" vertical="center" wrapText="1"/>
    </xf>
    <xf numFmtId="0" fontId="7" fillId="3" borderId="52" xfId="2" applyFont="1" applyFill="1" applyBorder="1" applyAlignment="1" applyProtection="1">
      <alignment horizontal="center" vertical="top" wrapText="1"/>
    </xf>
    <xf numFmtId="0" fontId="7" fillId="3" borderId="50" xfId="2" applyFont="1" applyFill="1" applyBorder="1" applyAlignment="1" applyProtection="1">
      <alignment horizontal="center" vertical="top" wrapText="1"/>
    </xf>
    <xf numFmtId="0" fontId="8" fillId="3" borderId="6" xfId="2" applyFont="1" applyFill="1" applyBorder="1" applyAlignment="1" applyProtection="1">
      <alignment horizontal="center" vertical="center"/>
    </xf>
    <xf numFmtId="0" fontId="9" fillId="3" borderId="14" xfId="2" applyFont="1" applyFill="1" applyBorder="1" applyAlignment="1" applyProtection="1">
      <alignment horizontal="center" vertical="center"/>
    </xf>
    <xf numFmtId="0" fontId="7" fillId="3" borderId="80" xfId="2" applyFont="1" applyFill="1" applyBorder="1" applyAlignment="1" applyProtection="1">
      <alignment horizontal="center" vertical="top" wrapText="1"/>
    </xf>
    <xf numFmtId="0" fontId="7" fillId="3" borderId="81" xfId="2" applyFont="1" applyFill="1" applyBorder="1" applyAlignment="1" applyProtection="1">
      <alignment horizontal="center" vertical="top" wrapText="1"/>
    </xf>
    <xf numFmtId="0" fontId="8" fillId="3" borderId="92" xfId="2" applyFont="1" applyFill="1" applyBorder="1" applyAlignment="1" applyProtection="1">
      <alignment horizontal="center" vertical="center"/>
    </xf>
    <xf numFmtId="0" fontId="8" fillId="3" borderId="95" xfId="2" applyFont="1" applyFill="1" applyBorder="1" applyAlignment="1" applyProtection="1">
      <alignment horizontal="center" vertical="center"/>
    </xf>
    <xf numFmtId="0" fontId="8" fillId="3" borderId="97" xfId="2" applyFont="1" applyFill="1" applyBorder="1" applyAlignment="1" applyProtection="1">
      <alignment horizontal="center" vertical="center"/>
    </xf>
    <xf numFmtId="0" fontId="16" fillId="3" borderId="92" xfId="2" applyFont="1" applyFill="1" applyBorder="1" applyAlignment="1" applyProtection="1">
      <alignment horizontal="center" vertical="center"/>
    </xf>
    <xf numFmtId="0" fontId="16" fillId="3" borderId="93" xfId="2" applyFont="1" applyFill="1" applyBorder="1" applyAlignment="1" applyProtection="1">
      <alignment horizontal="center" vertical="center"/>
    </xf>
    <xf numFmtId="0" fontId="16" fillId="3" borderId="94" xfId="2" applyFont="1" applyFill="1" applyBorder="1" applyAlignment="1" applyProtection="1">
      <alignment horizontal="center" vertical="center"/>
    </xf>
    <xf numFmtId="0" fontId="16" fillId="3" borderId="100" xfId="2" applyFont="1" applyFill="1" applyBorder="1" applyAlignment="1" applyProtection="1">
      <alignment horizontal="center" vertical="center"/>
    </xf>
    <xf numFmtId="0" fontId="16" fillId="3" borderId="68" xfId="2" applyFont="1" applyFill="1" applyBorder="1" applyAlignment="1" applyProtection="1">
      <alignment horizontal="center" vertical="center"/>
    </xf>
    <xf numFmtId="0" fontId="16" fillId="3" borderId="101" xfId="2" applyFont="1" applyFill="1" applyBorder="1" applyAlignment="1" applyProtection="1">
      <alignment horizontal="center" vertical="center"/>
    </xf>
    <xf numFmtId="0" fontId="16" fillId="13" borderId="102" xfId="2" applyFont="1" applyFill="1" applyBorder="1" applyAlignment="1" applyProtection="1">
      <alignment horizontal="center" vertical="center"/>
    </xf>
    <xf numFmtId="0" fontId="16" fillId="13" borderId="122" xfId="2" applyFont="1" applyFill="1" applyBorder="1" applyAlignment="1" applyProtection="1">
      <alignment horizontal="center" vertical="center"/>
    </xf>
    <xf numFmtId="0" fontId="16" fillId="13" borderId="103" xfId="2" applyFont="1" applyFill="1" applyBorder="1" applyAlignment="1" applyProtection="1">
      <alignment horizontal="center" vertical="center"/>
    </xf>
    <xf numFmtId="0" fontId="16" fillId="13" borderId="62" xfId="2" applyFont="1" applyFill="1" applyBorder="1" applyAlignment="1" applyProtection="1">
      <alignment horizontal="center" vertical="center"/>
    </xf>
    <xf numFmtId="0" fontId="16" fillId="13" borderId="104" xfId="2" applyFont="1" applyFill="1" applyBorder="1" applyAlignment="1" applyProtection="1">
      <alignment horizontal="center" vertical="center"/>
    </xf>
    <xf numFmtId="0" fontId="16" fillId="13" borderId="72" xfId="2" applyFont="1" applyFill="1" applyBorder="1" applyAlignment="1" applyProtection="1">
      <alignment horizontal="center" vertical="center"/>
    </xf>
    <xf numFmtId="0" fontId="16" fillId="13" borderId="73" xfId="2" applyFont="1" applyFill="1" applyBorder="1" applyAlignment="1" applyProtection="1">
      <alignment horizontal="center" vertical="center"/>
    </xf>
    <xf numFmtId="0" fontId="16" fillId="3" borderId="105" xfId="2" applyFont="1" applyFill="1" applyBorder="1" applyAlignment="1" applyProtection="1">
      <alignment horizontal="center" vertical="center"/>
    </xf>
    <xf numFmtId="0" fontId="16" fillId="3" borderId="65" xfId="2" applyFont="1" applyFill="1" applyBorder="1" applyAlignment="1" applyProtection="1">
      <alignment horizontal="center" vertical="center"/>
    </xf>
    <xf numFmtId="0" fontId="16" fillId="3" borderId="16" xfId="2" applyFont="1" applyFill="1" applyBorder="1" applyAlignment="1" applyProtection="1">
      <alignment horizontal="center" vertical="center"/>
    </xf>
    <xf numFmtId="0" fontId="16" fillId="3" borderId="106" xfId="2" applyFont="1" applyFill="1" applyBorder="1" applyAlignment="1" applyProtection="1">
      <alignment horizontal="center" vertical="center"/>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4" fillId="11" borderId="51" xfId="2" applyFont="1" applyFill="1" applyBorder="1" applyAlignment="1" applyProtection="1">
      <alignment horizontal="right"/>
    </xf>
    <xf numFmtId="0" fontId="8" fillId="3" borderId="93" xfId="2" applyFont="1" applyFill="1" applyBorder="1" applyAlignment="1" applyProtection="1">
      <alignment horizontal="center" vertical="center"/>
    </xf>
    <xf numFmtId="0" fontId="8" fillId="3" borderId="94" xfId="2" applyFont="1" applyFill="1" applyBorder="1" applyAlignment="1" applyProtection="1">
      <alignment horizontal="center" vertical="center"/>
    </xf>
    <xf numFmtId="0" fontId="8" fillId="3" borderId="0" xfId="2" applyFont="1" applyFill="1" applyBorder="1" applyAlignment="1" applyProtection="1">
      <alignment horizontal="center" vertical="center"/>
    </xf>
    <xf numFmtId="0" fontId="8" fillId="3" borderId="96" xfId="2" applyFont="1" applyFill="1" applyBorder="1" applyAlignment="1" applyProtection="1">
      <alignment horizontal="center" vertical="center"/>
    </xf>
    <xf numFmtId="0" fontId="8" fillId="3" borderId="98" xfId="2" applyFont="1" applyFill="1" applyBorder="1" applyAlignment="1" applyProtection="1">
      <alignment horizontal="center" vertical="center"/>
    </xf>
    <xf numFmtId="0" fontId="8" fillId="3" borderId="99" xfId="2" applyFont="1" applyFill="1" applyBorder="1" applyAlignment="1" applyProtection="1">
      <alignment horizontal="center" vertical="center"/>
    </xf>
    <xf numFmtId="0" fontId="17" fillId="0" borderId="0" xfId="2" applyFont="1" applyFill="1" applyBorder="1" applyAlignment="1" applyProtection="1">
      <alignment horizontal="center"/>
    </xf>
    <xf numFmtId="0" fontId="1" fillId="0" borderId="0" xfId="2" applyAlignment="1" applyProtection="1">
      <alignment horizontal="center"/>
    </xf>
    <xf numFmtId="0" fontId="18" fillId="0" borderId="0" xfId="2" applyFont="1" applyFill="1" applyBorder="1" applyAlignment="1" applyProtection="1">
      <alignment horizontal="center"/>
    </xf>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0" fontId="7" fillId="3" borderId="6" xfId="2" applyFont="1" applyFill="1" applyBorder="1" applyAlignment="1" applyProtection="1">
      <alignment horizontal="center" vertical="top" wrapText="1"/>
    </xf>
    <xf numFmtId="0" fontId="16" fillId="3" borderId="107" xfId="2" applyFont="1" applyFill="1" applyBorder="1" applyAlignment="1" applyProtection="1">
      <alignment horizontal="center" vertical="center"/>
    </xf>
    <xf numFmtId="0" fontId="16" fillId="3" borderId="108" xfId="2" applyFont="1" applyFill="1" applyBorder="1" applyAlignment="1" applyProtection="1">
      <alignment horizontal="center" vertical="center"/>
    </xf>
    <xf numFmtId="0" fontId="16" fillId="3" borderId="109" xfId="2" applyFont="1" applyFill="1" applyBorder="1" applyAlignment="1" applyProtection="1">
      <alignment horizontal="center" vertical="center"/>
    </xf>
    <xf numFmtId="0" fontId="8" fillId="3" borderId="110" xfId="2" applyFont="1" applyFill="1" applyBorder="1" applyAlignment="1" applyProtection="1">
      <alignment horizontal="center" vertical="center"/>
    </xf>
    <xf numFmtId="0" fontId="8" fillId="3" borderId="111" xfId="2" applyFont="1" applyFill="1" applyBorder="1" applyAlignment="1" applyProtection="1">
      <alignment horizontal="center" vertical="center"/>
    </xf>
    <xf numFmtId="0" fontId="8" fillId="3" borderId="112" xfId="2" applyFont="1" applyFill="1" applyBorder="1" applyAlignment="1" applyProtection="1">
      <alignment horizontal="center" vertical="center"/>
    </xf>
    <xf numFmtId="0" fontId="7" fillId="3" borderId="124" xfId="2" applyFont="1" applyFill="1" applyBorder="1" applyAlignment="1" applyProtection="1">
      <alignment horizontal="center" vertical="top" wrapText="1"/>
    </xf>
    <xf numFmtId="0" fontId="7" fillId="3" borderId="86" xfId="2" applyFont="1" applyFill="1" applyBorder="1" applyAlignment="1" applyProtection="1">
      <alignment horizontal="center" vertical="center" wrapText="1"/>
    </xf>
    <xf numFmtId="0" fontId="7" fillId="3" borderId="13" xfId="2" applyFont="1" applyFill="1" applyBorder="1" applyAlignment="1" applyProtection="1">
      <alignment horizontal="center" vertical="top" wrapText="1"/>
    </xf>
    <xf numFmtId="0" fontId="9" fillId="4" borderId="71" xfId="2" applyFont="1" applyFill="1" applyBorder="1" applyAlignment="1" applyProtection="1">
      <alignment horizontal="right"/>
    </xf>
    <xf numFmtId="0" fontId="9" fillId="4" borderId="72" xfId="2" applyFont="1" applyFill="1" applyBorder="1" applyAlignment="1" applyProtection="1">
      <alignment horizontal="right"/>
    </xf>
    <xf numFmtId="0" fontId="14" fillId="4" borderId="10" xfId="2" applyFont="1" applyFill="1" applyBorder="1" applyAlignment="1" applyProtection="1">
      <alignment horizontal="right"/>
    </xf>
    <xf numFmtId="0" fontId="14" fillId="4" borderId="11" xfId="2" applyFont="1" applyFill="1" applyBorder="1" applyAlignment="1" applyProtection="1">
      <alignment horizontal="right"/>
    </xf>
    <xf numFmtId="0" fontId="14" fillId="4" borderId="21" xfId="2" applyFont="1" applyFill="1" applyBorder="1" applyAlignment="1" applyProtection="1">
      <alignment horizontal="right"/>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9" fillId="4" borderId="10" xfId="2" applyFont="1" applyFill="1" applyBorder="1" applyAlignment="1" applyProtection="1">
      <alignment horizontal="right"/>
    </xf>
    <xf numFmtId="0" fontId="9" fillId="4" borderId="11" xfId="2" applyFont="1" applyFill="1" applyBorder="1" applyAlignment="1" applyProtection="1">
      <alignment horizontal="right"/>
    </xf>
    <xf numFmtId="0" fontId="9" fillId="4" borderId="21" xfId="2" applyFont="1" applyFill="1" applyBorder="1" applyAlignment="1" applyProtection="1">
      <alignment horizontal="right"/>
    </xf>
    <xf numFmtId="0" fontId="14" fillId="4" borderId="51" xfId="2" applyFont="1" applyFill="1" applyBorder="1" applyAlignment="1" applyProtection="1">
      <alignment horizontal="right"/>
    </xf>
    <xf numFmtId="0" fontId="14" fillId="4" borderId="113" xfId="2" applyFont="1" applyFill="1" applyBorder="1" applyAlignment="1" applyProtection="1">
      <alignment horizontal="right"/>
    </xf>
    <xf numFmtId="0" fontId="14" fillId="4" borderId="59" xfId="2" applyFont="1" applyFill="1" applyBorder="1" applyAlignment="1" applyProtection="1">
      <alignment horizontal="right"/>
    </xf>
    <xf numFmtId="0" fontId="14" fillId="4" borderId="114" xfId="2" applyFont="1" applyFill="1" applyBorder="1" applyAlignment="1" applyProtection="1">
      <alignment horizontal="right"/>
    </xf>
    <xf numFmtId="0" fontId="9" fillId="4" borderId="13" xfId="2" applyFont="1" applyFill="1" applyBorder="1" applyAlignment="1" applyProtection="1">
      <alignment horizontal="right"/>
    </xf>
    <xf numFmtId="0" fontId="9" fillId="4" borderId="52" xfId="2" applyFont="1" applyFill="1" applyBorder="1" applyAlignment="1" applyProtection="1">
      <alignment horizontal="right"/>
    </xf>
    <xf numFmtId="0" fontId="8" fillId="3" borderId="6" xfId="2" applyFont="1" applyFill="1" applyBorder="1" applyAlignment="1" applyProtection="1">
      <alignment horizontal="center" vertical="center" wrapText="1"/>
    </xf>
    <xf numFmtId="0" fontId="8" fillId="3" borderId="8" xfId="2" applyFont="1" applyFill="1" applyBorder="1" applyAlignment="1" applyProtection="1">
      <alignment horizontal="center" vertical="center" wrapText="1"/>
    </xf>
    <xf numFmtId="0" fontId="8" fillId="3" borderId="14" xfId="2" applyFont="1" applyFill="1" applyBorder="1" applyAlignment="1" applyProtection="1">
      <alignment horizontal="center" vertical="center" wrapText="1"/>
    </xf>
    <xf numFmtId="0" fontId="7" fillId="3" borderId="91" xfId="2" applyFont="1" applyFill="1" applyBorder="1" applyAlignment="1" applyProtection="1">
      <alignment horizontal="center" vertical="top" wrapText="1"/>
    </xf>
    <xf numFmtId="0" fontId="7" fillId="3" borderId="27" xfId="2" applyFont="1" applyFill="1" applyBorder="1" applyAlignment="1" applyProtection="1">
      <alignment horizontal="center" vertical="top" wrapText="1"/>
    </xf>
    <xf numFmtId="0" fontId="7" fillId="3" borderId="34" xfId="2" applyFont="1" applyFill="1" applyBorder="1" applyAlignment="1" applyProtection="1">
      <alignment horizontal="center" vertical="top" wrapText="1"/>
    </xf>
    <xf numFmtId="0" fontId="7" fillId="3" borderId="28" xfId="2" applyFont="1" applyFill="1" applyBorder="1" applyAlignment="1" applyProtection="1">
      <alignment horizontal="center" vertical="top" wrapText="1"/>
    </xf>
    <xf numFmtId="0" fontId="14" fillId="0" borderId="0" xfId="2" applyFont="1" applyAlignment="1" applyProtection="1">
      <alignment horizontal="right" wrapText="1" readingOrder="2"/>
    </xf>
    <xf numFmtId="0" fontId="14" fillId="0" borderId="0" xfId="2" applyFont="1" applyAlignment="1">
      <alignment horizontal="right" wrapText="1" readingOrder="2"/>
    </xf>
    <xf numFmtId="0" fontId="7" fillId="0" borderId="0" xfId="2" applyFont="1" applyAlignment="1">
      <alignment horizontal="right" readingOrder="2"/>
    </xf>
    <xf numFmtId="0" fontId="14" fillId="4" borderId="74" xfId="2" applyFont="1" applyFill="1" applyBorder="1" applyAlignment="1" applyProtection="1">
      <alignment horizontal="right"/>
      <protection locked="0"/>
    </xf>
    <xf numFmtId="0" fontId="14" fillId="4" borderId="75" xfId="2" applyFont="1" applyFill="1" applyBorder="1" applyAlignment="1" applyProtection="1">
      <alignment horizontal="right"/>
      <protection locked="0"/>
    </xf>
    <xf numFmtId="0" fontId="14" fillId="4" borderId="76" xfId="2" applyFont="1" applyFill="1" applyBorder="1" applyAlignment="1" applyProtection="1">
      <alignment horizontal="right"/>
      <protection locked="0"/>
    </xf>
    <xf numFmtId="0" fontId="16" fillId="3" borderId="117" xfId="2" applyFont="1" applyFill="1" applyBorder="1" applyAlignment="1" applyProtection="1">
      <alignment horizontal="center" vertical="center"/>
      <protection locked="0"/>
    </xf>
    <xf numFmtId="0" fontId="16" fillId="3" borderId="78" xfId="2" applyFont="1" applyFill="1" applyBorder="1" applyAlignment="1" applyProtection="1">
      <alignment horizontal="center" vertical="center"/>
      <protection locked="0"/>
    </xf>
    <xf numFmtId="0" fontId="16" fillId="3" borderId="79" xfId="2" applyFont="1" applyFill="1" applyBorder="1" applyAlignment="1" applyProtection="1">
      <alignment horizontal="center" vertical="center"/>
      <protection locked="0"/>
    </xf>
    <xf numFmtId="0" fontId="14" fillId="4" borderId="13" xfId="2" applyFont="1" applyFill="1" applyBorder="1" applyAlignment="1" applyProtection="1">
      <alignment horizontal="right"/>
      <protection locked="0"/>
    </xf>
    <xf numFmtId="0" fontId="14" fillId="4" borderId="52" xfId="2" applyFont="1" applyFill="1" applyBorder="1" applyAlignment="1" applyProtection="1">
      <alignment horizontal="right"/>
      <protection locked="0"/>
    </xf>
    <xf numFmtId="0" fontId="14" fillId="4" borderId="51" xfId="2" applyFont="1" applyFill="1" applyBorder="1" applyAlignment="1" applyProtection="1">
      <alignment horizontal="right"/>
      <protection locked="0"/>
    </xf>
    <xf numFmtId="0" fontId="9" fillId="4" borderId="13" xfId="2" applyFont="1" applyFill="1" applyBorder="1" applyAlignment="1" applyProtection="1">
      <alignment horizontal="right"/>
      <protection locked="0"/>
    </xf>
    <xf numFmtId="0" fontId="9" fillId="4" borderId="52" xfId="2" applyFont="1" applyFill="1" applyBorder="1" applyAlignment="1" applyProtection="1">
      <alignment horizontal="right"/>
      <protection locked="0"/>
    </xf>
    <xf numFmtId="0" fontId="9" fillId="4" borderId="51" xfId="2" applyFont="1" applyFill="1" applyBorder="1" applyAlignment="1" applyProtection="1">
      <alignment horizontal="right"/>
      <protection locked="0"/>
    </xf>
    <xf numFmtId="0" fontId="12" fillId="4" borderId="13" xfId="3" applyNumberFormat="1" applyFont="1" applyFill="1" applyBorder="1" applyAlignment="1" applyProtection="1">
      <alignment horizontal="right" wrapText="1" readingOrder="2"/>
    </xf>
    <xf numFmtId="0" fontId="12" fillId="4" borderId="52" xfId="3" applyNumberFormat="1" applyFont="1" applyFill="1" applyBorder="1" applyAlignment="1" applyProtection="1">
      <alignment horizontal="right" wrapText="1" readingOrder="2"/>
    </xf>
    <xf numFmtId="0" fontId="12" fillId="4" borderId="51" xfId="3" applyNumberFormat="1" applyFont="1" applyFill="1" applyBorder="1" applyAlignment="1" applyProtection="1">
      <alignment horizontal="right" wrapText="1" readingOrder="2"/>
    </xf>
    <xf numFmtId="0" fontId="12" fillId="11" borderId="13" xfId="3" applyNumberFormat="1" applyFont="1" applyFill="1" applyBorder="1" applyAlignment="1" applyProtection="1">
      <alignment horizontal="right" wrapText="1" readingOrder="2"/>
    </xf>
    <xf numFmtId="0" fontId="12" fillId="11" borderId="52" xfId="3" applyNumberFormat="1" applyFont="1" applyFill="1" applyBorder="1" applyAlignment="1" applyProtection="1">
      <alignment horizontal="right" wrapText="1" readingOrder="2"/>
    </xf>
    <xf numFmtId="0" fontId="12" fillId="11" borderId="51" xfId="3" applyNumberFormat="1" applyFont="1" applyFill="1" applyBorder="1" applyAlignment="1" applyProtection="1">
      <alignment horizontal="right" wrapText="1" readingOrder="2"/>
    </xf>
    <xf numFmtId="0" fontId="16" fillId="3" borderId="107" xfId="2" applyFont="1" applyFill="1" applyBorder="1" applyAlignment="1" applyProtection="1">
      <alignment horizontal="center" vertical="center"/>
      <protection locked="0" hidden="1"/>
    </xf>
    <xf numFmtId="0" fontId="16" fillId="3" borderId="108" xfId="2" applyFont="1" applyFill="1" applyBorder="1" applyAlignment="1" applyProtection="1">
      <alignment horizontal="center" vertical="center"/>
      <protection locked="0" hidden="1"/>
    </xf>
    <xf numFmtId="0" fontId="16" fillId="3" borderId="109" xfId="2" applyFont="1" applyFill="1" applyBorder="1" applyAlignment="1" applyProtection="1">
      <alignment horizontal="center" vertical="center"/>
      <protection locked="0" hidden="1"/>
    </xf>
    <xf numFmtId="0" fontId="7" fillId="3" borderId="121" xfId="2" applyFont="1" applyFill="1" applyBorder="1" applyAlignment="1" applyProtection="1">
      <alignment horizontal="center" vertical="top" wrapText="1"/>
      <protection locked="0"/>
    </xf>
    <xf numFmtId="0" fontId="7" fillId="3" borderId="118" xfId="2" applyFont="1" applyFill="1" applyBorder="1" applyAlignment="1" applyProtection="1">
      <alignment horizontal="center" vertical="top" wrapText="1"/>
      <protection locked="0"/>
    </xf>
    <xf numFmtId="0" fontId="7" fillId="3" borderId="54" xfId="2" applyFont="1" applyFill="1" applyBorder="1" applyAlignment="1" applyProtection="1">
      <alignment horizontal="center" vertical="top" wrapText="1"/>
      <protection locked="0"/>
    </xf>
    <xf numFmtId="0" fontId="7" fillId="3" borderId="89" xfId="2" applyFont="1" applyFill="1" applyBorder="1" applyAlignment="1" applyProtection="1">
      <alignment horizontal="center" vertical="top" wrapText="1"/>
      <protection locked="0"/>
    </xf>
    <xf numFmtId="0" fontId="7" fillId="3" borderId="90" xfId="2" applyFont="1" applyFill="1" applyBorder="1" applyAlignment="1" applyProtection="1">
      <alignment horizontal="center" vertical="top" wrapText="1"/>
      <protection locked="0"/>
    </xf>
    <xf numFmtId="0" fontId="7" fillId="3" borderId="46" xfId="2" applyFont="1" applyFill="1" applyBorder="1" applyAlignment="1" applyProtection="1">
      <alignment horizontal="center" vertical="top" wrapText="1"/>
      <protection locked="0"/>
    </xf>
    <xf numFmtId="0" fontId="7" fillId="3" borderId="13" xfId="2" applyFont="1" applyFill="1" applyBorder="1" applyAlignment="1" applyProtection="1">
      <alignment horizontal="center" vertical="top" wrapText="1"/>
      <protection locked="0"/>
    </xf>
    <xf numFmtId="0" fontId="7" fillId="3" borderId="52" xfId="2" applyFont="1" applyFill="1" applyBorder="1" applyAlignment="1" applyProtection="1">
      <alignment horizontal="center" vertical="top" wrapText="1"/>
      <protection locked="0"/>
    </xf>
    <xf numFmtId="0" fontId="7" fillId="3" borderId="50" xfId="2" applyFont="1" applyFill="1" applyBorder="1" applyAlignment="1" applyProtection="1">
      <alignment horizontal="center" vertical="top" wrapText="1"/>
      <protection locked="0"/>
    </xf>
    <xf numFmtId="0" fontId="12" fillId="11" borderId="13" xfId="3" applyNumberFormat="1" applyFont="1" applyFill="1" applyBorder="1" applyAlignment="1" applyProtection="1">
      <alignment horizontal="right" wrapText="1" readingOrder="2"/>
      <protection hidden="1"/>
    </xf>
    <xf numFmtId="0" fontId="12" fillId="11" borderId="52" xfId="3" applyNumberFormat="1" applyFont="1" applyFill="1" applyBorder="1" applyAlignment="1" applyProtection="1">
      <alignment horizontal="right" wrapText="1" readingOrder="2"/>
      <protection hidden="1"/>
    </xf>
    <xf numFmtId="0" fontId="12" fillId="11" borderId="51" xfId="3" applyNumberFormat="1" applyFont="1" applyFill="1" applyBorder="1" applyAlignment="1" applyProtection="1">
      <alignment horizontal="right" wrapText="1" readingOrder="2"/>
      <protection hidden="1"/>
    </xf>
    <xf numFmtId="0" fontId="8" fillId="3" borderId="6" xfId="2" applyFont="1" applyFill="1" applyBorder="1" applyAlignment="1" applyProtection="1">
      <alignment horizontal="center" vertical="center"/>
      <protection locked="0"/>
    </xf>
    <xf numFmtId="0" fontId="9" fillId="3" borderId="115" xfId="2" applyFont="1" applyFill="1" applyBorder="1" applyAlignment="1" applyProtection="1">
      <alignment horizontal="center" vertical="center"/>
      <protection locked="0"/>
    </xf>
    <xf numFmtId="0" fontId="7" fillId="3" borderId="82" xfId="2" applyFont="1" applyFill="1" applyBorder="1" applyAlignment="1" applyProtection="1">
      <alignment horizontal="center" vertical="top" wrapText="1"/>
      <protection locked="0"/>
    </xf>
    <xf numFmtId="0" fontId="7" fillId="3" borderId="30" xfId="2" applyFont="1" applyFill="1" applyBorder="1" applyAlignment="1" applyProtection="1">
      <alignment horizontal="center" vertical="top" wrapText="1"/>
      <protection locked="0"/>
    </xf>
    <xf numFmtId="0" fontId="7" fillId="3" borderId="125" xfId="2" applyFont="1" applyFill="1" applyBorder="1" applyAlignment="1" applyProtection="1">
      <alignment horizontal="center" vertical="top" wrapText="1"/>
      <protection locked="0"/>
    </xf>
    <xf numFmtId="0" fontId="7" fillId="3" borderId="119" xfId="2" applyFont="1" applyFill="1" applyBorder="1" applyAlignment="1" applyProtection="1">
      <alignment horizontal="center" vertical="top" wrapText="1"/>
      <protection locked="0"/>
    </xf>
    <xf numFmtId="0" fontId="8" fillId="3" borderId="110" xfId="2" applyFont="1" applyFill="1" applyBorder="1" applyAlignment="1" applyProtection="1">
      <alignment horizontal="center" vertical="center"/>
      <protection locked="0" hidden="1"/>
    </xf>
    <xf numFmtId="0" fontId="8" fillId="3" borderId="93" xfId="2" applyFont="1" applyFill="1" applyBorder="1" applyAlignment="1" applyProtection="1">
      <alignment horizontal="center" vertical="center"/>
      <protection locked="0" hidden="1"/>
    </xf>
    <xf numFmtId="0" fontId="8" fillId="3" borderId="94" xfId="2" applyFont="1" applyFill="1" applyBorder="1" applyAlignment="1" applyProtection="1">
      <alignment horizontal="center" vertical="center"/>
      <protection locked="0" hidden="1"/>
    </xf>
    <xf numFmtId="0" fontId="8" fillId="3" borderId="111" xfId="2" applyFont="1" applyFill="1" applyBorder="1" applyAlignment="1" applyProtection="1">
      <alignment horizontal="center" vertical="center"/>
      <protection locked="0" hidden="1"/>
    </xf>
    <xf numFmtId="0" fontId="8" fillId="3" borderId="0" xfId="2" applyFont="1" applyFill="1" applyBorder="1" applyAlignment="1" applyProtection="1">
      <alignment horizontal="center" vertical="center"/>
      <protection locked="0" hidden="1"/>
    </xf>
    <xf numFmtId="0" fontId="8" fillId="3" borderId="96" xfId="2" applyFont="1" applyFill="1" applyBorder="1" applyAlignment="1" applyProtection="1">
      <alignment horizontal="center" vertical="center"/>
      <protection locked="0" hidden="1"/>
    </xf>
    <xf numFmtId="0" fontId="8" fillId="3" borderId="112" xfId="2" applyFont="1" applyFill="1" applyBorder="1" applyAlignment="1" applyProtection="1">
      <alignment horizontal="center" vertical="center"/>
      <protection locked="0" hidden="1"/>
    </xf>
    <xf numFmtId="0" fontId="8" fillId="3" borderId="98" xfId="2" applyFont="1" applyFill="1" applyBorder="1" applyAlignment="1" applyProtection="1">
      <alignment horizontal="center" vertical="center"/>
      <protection locked="0" hidden="1"/>
    </xf>
    <xf numFmtId="0" fontId="8" fillId="3" borderId="99" xfId="2" applyFont="1" applyFill="1" applyBorder="1" applyAlignment="1" applyProtection="1">
      <alignment horizontal="center" vertical="center"/>
      <protection locked="0" hidden="1"/>
    </xf>
    <xf numFmtId="0" fontId="8" fillId="3" borderId="110" xfId="2" applyFont="1" applyFill="1" applyBorder="1" applyAlignment="1" applyProtection="1">
      <alignment horizontal="center" vertical="center"/>
      <protection locked="0"/>
    </xf>
    <xf numFmtId="0" fontId="8" fillId="3" borderId="93" xfId="2" applyFont="1" applyFill="1" applyBorder="1" applyAlignment="1" applyProtection="1">
      <alignment horizontal="center" vertical="center"/>
      <protection locked="0"/>
    </xf>
    <xf numFmtId="0" fontId="8" fillId="3" borderId="94" xfId="2" applyFont="1" applyFill="1" applyBorder="1" applyAlignment="1" applyProtection="1">
      <alignment horizontal="center" vertical="center"/>
      <protection locked="0"/>
    </xf>
    <xf numFmtId="0" fontId="8" fillId="3" borderId="111" xfId="2" applyFont="1" applyFill="1" applyBorder="1" applyAlignment="1" applyProtection="1">
      <alignment horizontal="center" vertical="center"/>
      <protection locked="0"/>
    </xf>
    <xf numFmtId="0" fontId="8" fillId="3" borderId="0" xfId="2" applyFont="1" applyFill="1" applyBorder="1" applyAlignment="1" applyProtection="1">
      <alignment horizontal="center" vertical="center"/>
      <protection locked="0"/>
    </xf>
    <xf numFmtId="0" fontId="8" fillId="3" borderId="96" xfId="2" applyFont="1" applyFill="1" applyBorder="1" applyAlignment="1" applyProtection="1">
      <alignment horizontal="center" vertical="center"/>
      <protection locked="0"/>
    </xf>
    <xf numFmtId="0" fontId="8" fillId="3" borderId="112" xfId="2" applyFont="1" applyFill="1" applyBorder="1" applyAlignment="1" applyProtection="1">
      <alignment horizontal="center" vertical="center"/>
      <protection locked="0"/>
    </xf>
    <xf numFmtId="0" fontId="8" fillId="3" borderId="98" xfId="2" applyFont="1" applyFill="1" applyBorder="1" applyAlignment="1" applyProtection="1">
      <alignment horizontal="center" vertical="center"/>
      <protection locked="0"/>
    </xf>
    <xf numFmtId="0" fontId="8" fillId="3" borderId="99" xfId="2" applyFont="1" applyFill="1" applyBorder="1" applyAlignment="1" applyProtection="1">
      <alignment horizontal="center" vertical="center"/>
      <protection locked="0"/>
    </xf>
    <xf numFmtId="0" fontId="9" fillId="4" borderId="71" xfId="2" applyFont="1" applyFill="1" applyBorder="1" applyAlignment="1" applyProtection="1">
      <alignment horizontal="right"/>
      <protection locked="0"/>
    </xf>
    <xf numFmtId="0" fontId="9" fillId="4" borderId="72" xfId="2" applyFont="1" applyFill="1" applyBorder="1" applyAlignment="1" applyProtection="1">
      <alignment horizontal="right"/>
      <protection locked="0"/>
    </xf>
    <xf numFmtId="0" fontId="9" fillId="4" borderId="73" xfId="2" applyFont="1" applyFill="1" applyBorder="1" applyAlignment="1" applyProtection="1">
      <alignment horizontal="right"/>
      <protection locked="0"/>
    </xf>
    <xf numFmtId="0" fontId="12" fillId="4" borderId="13" xfId="3" applyNumberFormat="1" applyFont="1" applyFill="1" applyBorder="1" applyAlignment="1" applyProtection="1">
      <alignment horizontal="right" wrapText="1" readingOrder="2"/>
      <protection hidden="1"/>
    </xf>
    <xf numFmtId="0" fontId="12" fillId="4" borderId="52" xfId="3" applyNumberFormat="1" applyFont="1" applyFill="1" applyBorder="1" applyAlignment="1" applyProtection="1">
      <alignment horizontal="right" wrapText="1" readingOrder="2"/>
      <protection hidden="1"/>
    </xf>
    <xf numFmtId="0" fontId="12" fillId="4" borderId="51" xfId="3" applyNumberFormat="1" applyFont="1" applyFill="1" applyBorder="1" applyAlignment="1" applyProtection="1">
      <alignment horizontal="right" wrapText="1" readingOrder="2"/>
      <protection hidden="1"/>
    </xf>
    <xf numFmtId="0" fontId="9" fillId="4" borderId="71" xfId="2" applyFont="1" applyFill="1" applyBorder="1" applyAlignment="1" applyProtection="1">
      <alignment horizontal="right"/>
      <protection locked="0" hidden="1"/>
    </xf>
    <xf numFmtId="0" fontId="9" fillId="4" borderId="72" xfId="2" applyFont="1" applyFill="1" applyBorder="1" applyAlignment="1" applyProtection="1">
      <alignment horizontal="right"/>
      <protection locked="0" hidden="1"/>
    </xf>
    <xf numFmtId="0" fontId="9" fillId="4" borderId="73" xfId="2" applyFont="1" applyFill="1" applyBorder="1" applyAlignment="1" applyProtection="1">
      <alignment horizontal="right"/>
      <protection locked="0" hidden="1"/>
    </xf>
    <xf numFmtId="0" fontId="14" fillId="4" borderId="13" xfId="2" applyFont="1" applyFill="1" applyBorder="1" applyAlignment="1" applyProtection="1">
      <alignment horizontal="right"/>
      <protection locked="0" hidden="1"/>
    </xf>
    <xf numFmtId="0" fontId="14" fillId="4" borderId="52" xfId="2" applyFont="1" applyFill="1" applyBorder="1" applyAlignment="1" applyProtection="1">
      <alignment horizontal="right"/>
      <protection locked="0" hidden="1"/>
    </xf>
    <xf numFmtId="0" fontId="14" fillId="4" borderId="51" xfId="2" applyFont="1" applyFill="1" applyBorder="1" applyAlignment="1" applyProtection="1">
      <alignment horizontal="right"/>
      <protection locked="0" hidden="1"/>
    </xf>
    <xf numFmtId="0" fontId="14" fillId="4" borderId="74" xfId="2" applyFont="1" applyFill="1" applyBorder="1" applyAlignment="1" applyProtection="1">
      <alignment horizontal="right"/>
      <protection locked="0" hidden="1"/>
    </xf>
    <xf numFmtId="0" fontId="14" fillId="4" borderId="75" xfId="2" applyFont="1" applyFill="1" applyBorder="1" applyAlignment="1" applyProtection="1">
      <alignment horizontal="right"/>
      <protection locked="0" hidden="1"/>
    </xf>
    <xf numFmtId="0" fontId="14" fillId="4" borderId="76" xfId="2" applyFont="1" applyFill="1" applyBorder="1" applyAlignment="1" applyProtection="1">
      <alignment horizontal="right"/>
      <protection locked="0" hidden="1"/>
    </xf>
    <xf numFmtId="0" fontId="9" fillId="4" borderId="13" xfId="2" applyFont="1" applyFill="1" applyBorder="1" applyAlignment="1" applyProtection="1">
      <alignment horizontal="right"/>
      <protection locked="0" hidden="1"/>
    </xf>
    <xf numFmtId="0" fontId="9" fillId="4" borderId="52" xfId="2" applyFont="1" applyFill="1" applyBorder="1" applyAlignment="1" applyProtection="1">
      <alignment horizontal="right"/>
      <protection locked="0" hidden="1"/>
    </xf>
    <xf numFmtId="0" fontId="9" fillId="4" borderId="51" xfId="2" applyFont="1" applyFill="1" applyBorder="1" applyAlignment="1" applyProtection="1">
      <alignment horizontal="right"/>
      <protection locked="0" hidden="1"/>
    </xf>
  </cellXfs>
  <cellStyles count="7">
    <cellStyle name="Comma_~4758153" xfId="1"/>
    <cellStyle name="Normal" xfId="0" builtinId="0"/>
    <cellStyle name="Normal 2" xfId="2"/>
    <cellStyle name="Normal_Aform4v2" xfId="3"/>
    <cellStyle name="Normal_Aform4v2 2" xfId="4"/>
    <cellStyle name="Percent 2" xfId="5"/>
    <cellStyle name="היפר-קישור" xfId="6" builtinId="8"/>
  </cellStyles>
  <dxfs count="6">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zar.mof.gov.il/Financial%20%20-%20Israel/12-06/Aform406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ozar.mof.gov.il/DOCUME~1/SHOHAD/LOCALS~1/Temp/notes4DFC0C/2010-244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ozar.mof.gov.il/Documents%20and%20Settings/shpini/&#1513;&#1493;&#1500;&#1495;&#1503;%20&#1492;&#1506;&#1489;&#1493;&#1491;&#1492;/&#1506;&#1493;&#1514;&#1511;%20&#1513;&#1500;%202007-9-19b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525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81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4_2"/>
      <sheetName val="T14_1"/>
      <sheetName val="37A"/>
      <sheetName val="66"/>
      <sheetName val="64"/>
      <sheetName val="63 (2)"/>
      <sheetName val="63"/>
      <sheetName val="62 (2)"/>
      <sheetName val="62"/>
      <sheetName val="61"/>
      <sheetName val="60"/>
      <sheetName val="59B"/>
      <sheetName val="59A"/>
      <sheetName val="59"/>
      <sheetName val="58"/>
      <sheetName val="57"/>
      <sheetName val="56"/>
      <sheetName val="55"/>
      <sheetName val="54"/>
      <sheetName val="53B"/>
      <sheetName val="53A"/>
      <sheetName val="53"/>
      <sheetName val="52"/>
      <sheetName val="51"/>
      <sheetName val="50"/>
      <sheetName val="49"/>
      <sheetName val="T3_REINS"/>
      <sheetName val="48"/>
      <sheetName val="46"/>
      <sheetName val="45"/>
      <sheetName val="44"/>
      <sheetName val="43"/>
      <sheetName val="42"/>
      <sheetName val="41"/>
      <sheetName val="40"/>
      <sheetName val="39"/>
      <sheetName val="38"/>
      <sheetName val="65"/>
      <sheetName val="37"/>
      <sheetName val="36"/>
      <sheetName val="35"/>
      <sheetName val="33"/>
      <sheetName val="23"/>
      <sheetName val="22"/>
      <sheetName val="21"/>
      <sheetName val="20"/>
      <sheetName val="19"/>
      <sheetName val="16"/>
      <sheetName val="15"/>
      <sheetName val="14"/>
      <sheetName val="13"/>
      <sheetName val="12"/>
      <sheetName val="11"/>
      <sheetName val="10"/>
      <sheetName val="9"/>
      <sheetName val="8"/>
      <sheetName val="7"/>
      <sheetName val="6"/>
      <sheetName val="5"/>
      <sheetName val="4"/>
      <sheetName val="3"/>
      <sheetName val="2"/>
      <sheetName val="1"/>
      <sheetName val="Changes"/>
      <sheetName val="טופס א"/>
      <sheetName val="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row r="24">
          <cell r="M24" t="str">
            <v>_____חברה לביטוח בע"מ</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גליון עזר"/>
      <sheetName val="רשימת גופים 2009"/>
      <sheetName val="נספח א4"/>
      <sheetName val="נספח א5"/>
      <sheetName val="נספח ב4"/>
      <sheetName val="נספח ב5"/>
    </sheetNames>
    <sheetDataSet>
      <sheetData sheetId="0"/>
      <sheetData sheetId="1">
        <row r="3">
          <cell r="F3" t="str">
            <v>שם איש קשר לא תקין</v>
          </cell>
        </row>
        <row r="4">
          <cell r="F4" t="str">
            <v>חסר מספר טלפון של איש הקשר</v>
          </cell>
        </row>
        <row r="5">
          <cell r="F5" t="str">
            <v>שם קובץ לא תקין</v>
          </cell>
        </row>
        <row r="6">
          <cell r="F6" t="str">
            <v>חסר שם איש קשר</v>
          </cell>
        </row>
      </sheetData>
      <sheetData sheetId="2">
        <row r="1">
          <cell r="A1" t="str">
            <v>__ שם הגוף המדווח __</v>
          </cell>
          <cell r="B1">
            <v>123456789</v>
          </cell>
          <cell r="C1" t="str">
            <v>r</v>
          </cell>
        </row>
        <row r="2">
          <cell r="A2" t="str">
            <v>אי.בי.אי גמל בע"מ</v>
          </cell>
          <cell r="B2">
            <v>513789842</v>
          </cell>
          <cell r="C2" t="str">
            <v>g</v>
          </cell>
        </row>
        <row r="3">
          <cell r="A3" t="str">
            <v>איי. די. איי. חברה לביטוח בע"מ</v>
          </cell>
          <cell r="B3">
            <v>513910703</v>
          </cell>
          <cell r="C3" t="str">
            <v>b</v>
          </cell>
        </row>
        <row r="4">
          <cell r="A4" t="str">
            <v>איילון חברה לביטוח בע"מ</v>
          </cell>
          <cell r="B4">
            <v>520042169</v>
          </cell>
          <cell r="C4" t="str">
            <v>b</v>
          </cell>
        </row>
        <row r="5">
          <cell r="A5" t="str">
            <v>איילון חברה לניהול קופות גמל בע"מ</v>
          </cell>
          <cell r="B5">
            <v>513741017</v>
          </cell>
          <cell r="C5" t="str">
            <v>g</v>
          </cell>
        </row>
        <row r="6">
          <cell r="A6" t="str">
            <v>איילון פנסיה בע"מ</v>
          </cell>
          <cell r="B6">
            <v>511652935</v>
          </cell>
          <cell r="C6" t="str">
            <v>p</v>
          </cell>
        </row>
        <row r="7">
          <cell r="A7" t="str">
            <v>אינפיניטי גמל בע"מ</v>
          </cell>
          <cell r="B7">
            <v>513621110</v>
          </cell>
          <cell r="C7" t="str">
            <v>g</v>
          </cell>
        </row>
        <row r="8">
          <cell r="A8" t="str">
            <v>איפקס ניהול קופות גמל בע"מ</v>
          </cell>
          <cell r="B8">
            <v>513139006</v>
          </cell>
          <cell r="C8" t="str">
            <v>g</v>
          </cell>
        </row>
        <row r="9">
          <cell r="A9" t="str">
            <v>אלומות ספרינט קופות גמל בע"מ</v>
          </cell>
          <cell r="B9">
            <v>513877886</v>
          </cell>
          <cell r="C9" t="str">
            <v>g</v>
          </cell>
        </row>
        <row r="10">
          <cell r="A10" t="str">
            <v>אלטשולר שחם קופות גמל בע"מ</v>
          </cell>
          <cell r="B10">
            <v>513173393</v>
          </cell>
          <cell r="C10" t="str">
            <v>g</v>
          </cell>
        </row>
        <row r="11">
          <cell r="A11" t="str">
            <v>אלטשולר שחם קופות גמל בע"מ</v>
          </cell>
          <cell r="B11">
            <v>513173393</v>
          </cell>
          <cell r="C11" t="str">
            <v>p</v>
          </cell>
        </row>
        <row r="12">
          <cell r="A12" t="str">
            <v>אליהו חברה לביטוח בע"מ</v>
          </cell>
          <cell r="B12">
            <v>520029851</v>
          </cell>
          <cell r="C12" t="str">
            <v>b</v>
          </cell>
        </row>
        <row r="13">
          <cell r="A13" t="str">
            <v>אנליסט קופות גמל בע"מ</v>
          </cell>
          <cell r="B13">
            <v>511880460</v>
          </cell>
          <cell r="C13" t="str">
            <v>g</v>
          </cell>
        </row>
        <row r="14">
          <cell r="A14" t="str">
            <v>אפסילון ניהול קופות גמל בע"מ</v>
          </cell>
          <cell r="B14">
            <v>513544122</v>
          </cell>
          <cell r="C14" t="str">
            <v>g</v>
          </cell>
        </row>
        <row r="15">
          <cell r="A15" t="str">
            <v>אקסלנס נשואה גמל ופנסיה בע"מ</v>
          </cell>
          <cell r="B15">
            <v>513026484</v>
          </cell>
          <cell r="C15" t="str">
            <v>g</v>
          </cell>
        </row>
        <row r="16">
          <cell r="A16" t="str">
            <v>אקסלנס נשואה גמל ופנסיה בע"מ</v>
          </cell>
          <cell r="B16">
            <v>513026484</v>
          </cell>
          <cell r="C16" t="str">
            <v>p</v>
          </cell>
        </row>
        <row r="17">
          <cell r="A17" t="str">
            <v>ארם גמולים - חברה לניהול קופות גמל בע''מ</v>
          </cell>
          <cell r="B17">
            <v>510773922</v>
          </cell>
          <cell r="C17" t="str">
            <v>g</v>
          </cell>
        </row>
        <row r="18">
          <cell r="A18" t="str">
            <v>גילעד גימלאות לעובדים דתיים בע"מ</v>
          </cell>
          <cell r="B18">
            <v>520023094</v>
          </cell>
          <cell r="C18" t="str">
            <v>p</v>
          </cell>
        </row>
        <row r="19">
          <cell r="A19" t="str">
            <v>גילעד קרן פנסיה מקיפה בע"מ</v>
          </cell>
          <cell r="B19">
            <v>512242215</v>
          </cell>
          <cell r="C19" t="str">
            <v>p</v>
          </cell>
        </row>
        <row r="20">
          <cell r="A20" t="str">
            <v>גל גמל למורים - חברה לניהול קופות גמל למורים בע"מ</v>
          </cell>
          <cell r="B20">
            <v>512711409</v>
          </cell>
          <cell r="C20" t="str">
            <v>g</v>
          </cell>
        </row>
        <row r="21">
          <cell r="A21" t="str">
            <v>דפנה ניהול קופות גמל בע"מ</v>
          </cell>
          <cell r="B21">
            <v>511043218</v>
          </cell>
          <cell r="C21" t="str">
            <v>g</v>
          </cell>
        </row>
        <row r="22">
          <cell r="A22" t="str">
            <v>דש ניהול קופות גמל בע"מ</v>
          </cell>
          <cell r="B22">
            <v>512065202</v>
          </cell>
          <cell r="C22" t="str">
            <v>g</v>
          </cell>
        </row>
        <row r="23">
          <cell r="A23" t="str">
            <v>הגומל חברה לניהול קופות גמל  בע"מ</v>
          </cell>
          <cell r="B23">
            <v>520027624</v>
          </cell>
          <cell r="C23" t="str">
            <v>g</v>
          </cell>
        </row>
        <row r="24">
          <cell r="A24" t="str">
            <v>הדס מרכנתיל קופות גמל בע"מ</v>
          </cell>
          <cell r="B24">
            <v>514016567</v>
          </cell>
          <cell r="C24" t="str">
            <v>g</v>
          </cell>
        </row>
        <row r="25">
          <cell r="A25" t="str">
            <v>החברה המנהלת של מינהל קרן ההשתלמות לפקידים עובדי המנהל והשירותים בע"מ</v>
          </cell>
          <cell r="B25">
            <v>520030990</v>
          </cell>
          <cell r="C25" t="str">
            <v>g</v>
          </cell>
        </row>
        <row r="26">
          <cell r="A26" t="str">
            <v>החברה המנהלת של קרן הגמלאות של חברי "דן" בע"מ</v>
          </cell>
          <cell r="B26">
            <v>520028812</v>
          </cell>
          <cell r="C26" t="str">
            <v>p</v>
          </cell>
        </row>
        <row r="27">
          <cell r="A27" t="str">
            <v>החברה המנהלת של קרן השתלמות לעובדים בדירוג העיתונאים (1977) בע"מ</v>
          </cell>
          <cell r="B27">
            <v>520030768</v>
          </cell>
          <cell r="C27" t="str">
            <v>g</v>
          </cell>
        </row>
        <row r="28">
          <cell r="A28" t="str">
            <v>החברה המנהלת של קרן השתלמות של עובדי חברת החשמל לישראל בע"מ</v>
          </cell>
          <cell r="B28">
            <v>520034968</v>
          </cell>
          <cell r="C28" t="str">
            <v>g</v>
          </cell>
        </row>
        <row r="29">
          <cell r="A29" t="str">
            <v>החברה המנהלת של רום קרן ההשתלמות לעובדי הרשויות המקומיות בע"מ</v>
          </cell>
          <cell r="B29">
            <v>520031824</v>
          </cell>
          <cell r="C29" t="str">
            <v>g</v>
          </cell>
        </row>
        <row r="30">
          <cell r="A30" t="str">
            <v>החברה לניהול קופות גמל של עובדי בנק דיסקונט בע"מ</v>
          </cell>
          <cell r="B30">
            <v>520014614</v>
          </cell>
          <cell r="C30" t="str">
            <v>g</v>
          </cell>
        </row>
        <row r="31">
          <cell r="A31" t="str">
            <v>החברה לניהול קופות התגמולים של עובדי בנק לאומי ושל עובדי בנק לאומי למשכנתאות בע"מ</v>
          </cell>
          <cell r="B31">
            <v>520005497</v>
          </cell>
          <cell r="C31" t="str">
            <v>g</v>
          </cell>
        </row>
        <row r="32">
          <cell r="A32" t="str">
            <v>החברה לניהול קרן ההשתלמות להנדסאים וטכנאים בע"מ</v>
          </cell>
          <cell r="B32">
            <v>520028556</v>
          </cell>
          <cell r="C32" t="str">
            <v>g</v>
          </cell>
        </row>
        <row r="33">
          <cell r="A33" t="str">
            <v>החברה לניהול קרן השתלמות לאקדמאים במדעי החברה והרוח בע"מ</v>
          </cell>
          <cell r="B33">
            <v>520027954</v>
          </cell>
          <cell r="C33" t="str">
            <v>g</v>
          </cell>
        </row>
        <row r="34">
          <cell r="A34" t="str">
            <v>החברה לניהול קרן השתלמות לביוכימאים  ומקרוביולוגים בע"מ</v>
          </cell>
          <cell r="B34">
            <v>520029620</v>
          </cell>
          <cell r="C34" t="str">
            <v>g</v>
          </cell>
        </row>
        <row r="35">
          <cell r="A35" t="str">
            <v>החברה לניהול קרן השתלמות למשפטנים בע"מ</v>
          </cell>
          <cell r="B35">
            <v>520028861</v>
          </cell>
          <cell r="C35" t="str">
            <v>g</v>
          </cell>
        </row>
        <row r="36">
          <cell r="A36" t="str">
            <v>החברה לניהול קרן השתלמות לעובדי המדינה בדירוג המינהלי בע"מ</v>
          </cell>
          <cell r="B36">
            <v>520032269</v>
          </cell>
          <cell r="C36" t="str">
            <v>g</v>
          </cell>
        </row>
        <row r="37">
          <cell r="A37" t="str">
            <v>החברה לניהול קרן השתלמות לשופטים בע"מ</v>
          </cell>
          <cell r="B37">
            <v>520030743</v>
          </cell>
          <cell r="C37" t="str">
            <v>g</v>
          </cell>
        </row>
        <row r="38">
          <cell r="A38" t="str">
            <v>היהלום - א.ש. לבטוח הדדי של חברי בורסת היהלומים</v>
          </cell>
          <cell r="B38">
            <v>570024109</v>
          </cell>
          <cell r="C38" t="str">
            <v>g</v>
          </cell>
        </row>
        <row r="39">
          <cell r="A39" t="str">
            <v>הכשרת הישוב חברה לביטוח בע"מ</v>
          </cell>
          <cell r="B39">
            <v>520042177</v>
          </cell>
          <cell r="C39" t="str">
            <v>b</v>
          </cell>
        </row>
        <row r="40">
          <cell r="A40" t="str">
            <v>הלמן - אלדובי קופות גמל ופנסיה בע"מ</v>
          </cell>
          <cell r="B40">
            <v>512227265</v>
          </cell>
          <cell r="C40" t="str">
            <v>g</v>
          </cell>
        </row>
        <row r="41">
          <cell r="A41" t="str">
            <v>הלמן - אלדובי קופות גמל ופנסיה בע"מ</v>
          </cell>
          <cell r="B41">
            <v>512227265</v>
          </cell>
          <cell r="C41" t="str">
            <v>p</v>
          </cell>
        </row>
        <row r="42">
          <cell r="A42" t="str">
            <v>הנדסאים וטכנאים - חברה לניהול קופות גמל בע"מ</v>
          </cell>
          <cell r="B42">
            <v>520042607</v>
          </cell>
          <cell r="C42" t="str">
            <v>g</v>
          </cell>
        </row>
        <row r="43">
          <cell r="A43" t="str">
            <v>הסת' האקדמאים במח"ר, ניהול קופו"ג בע"מ</v>
          </cell>
          <cell r="B43">
            <v>520042615</v>
          </cell>
          <cell r="C43" t="str">
            <v>g</v>
          </cell>
        </row>
        <row r="44">
          <cell r="A44" t="str">
            <v>הפניקס גמל בע"מ</v>
          </cell>
          <cell r="B44">
            <v>513477505</v>
          </cell>
          <cell r="C44" t="str">
            <v>g</v>
          </cell>
        </row>
        <row r="45">
          <cell r="A45" t="str">
            <v>הפניקס חברה לביטוח בע"מ</v>
          </cell>
          <cell r="B45">
            <v>520023185</v>
          </cell>
          <cell r="C45" t="str">
            <v>b</v>
          </cell>
        </row>
        <row r="46">
          <cell r="A46" t="str">
            <v>הפניקס ניהול קרנות פנסיה וגמולים בע"מ</v>
          </cell>
          <cell r="B46">
            <v>511751513</v>
          </cell>
          <cell r="C46" t="str">
            <v>p</v>
          </cell>
        </row>
        <row r="47">
          <cell r="A47" t="str">
            <v>הראל גמל בע"מ</v>
          </cell>
          <cell r="B47">
            <v>512205204</v>
          </cell>
          <cell r="C47" t="str">
            <v>g</v>
          </cell>
        </row>
        <row r="48">
          <cell r="A48" t="str">
            <v>הראל חברה לביטוח בע"מ</v>
          </cell>
          <cell r="B48">
            <v>520004078</v>
          </cell>
          <cell r="C48" t="str">
            <v>b</v>
          </cell>
        </row>
        <row r="49">
          <cell r="A49" t="str">
            <v>הראל ניהול קרנות פנסיה בע"מ</v>
          </cell>
          <cell r="B49">
            <v>512267592</v>
          </cell>
          <cell r="C49" t="str">
            <v>p</v>
          </cell>
        </row>
        <row r="50">
          <cell r="A50" t="str">
            <v>וויזר קופות גמל בע"מ</v>
          </cell>
          <cell r="B50">
            <v>513844571</v>
          </cell>
          <cell r="C50" t="str">
            <v>g</v>
          </cell>
        </row>
        <row r="51">
          <cell r="A51" t="str">
            <v>חברה לניהול קופות גמל של העובדים באוניברסיטה העברית בירושלים בע"מ</v>
          </cell>
          <cell r="B51">
            <v>513485482</v>
          </cell>
          <cell r="C51" t="str">
            <v>g</v>
          </cell>
        </row>
        <row r="52">
          <cell r="A52" t="str">
            <v>חברה לניהול קופות גמל של העובדים בעיריית תל - אביב יפו בע"מ</v>
          </cell>
          <cell r="B52">
            <v>513452003</v>
          </cell>
          <cell r="C52" t="str">
            <v>g</v>
          </cell>
        </row>
        <row r="53">
          <cell r="A53" t="str">
            <v>חברה לניהול קופת גמל מפעלית ליד קופת התגמולים לעובדים אקדמאיים של אוניברסיטת תל אביב (1965) בע"מ</v>
          </cell>
          <cell r="B53">
            <v>520027004</v>
          </cell>
          <cell r="C53" t="str">
            <v>g</v>
          </cell>
        </row>
        <row r="54">
          <cell r="A54" t="str">
            <v>יהב - פ.ר.ח. - חברה לניהול קופות גמל בע"מ</v>
          </cell>
          <cell r="B54">
            <v>510930670</v>
          </cell>
          <cell r="C54" t="str">
            <v>g</v>
          </cell>
        </row>
        <row r="55">
          <cell r="A55" t="str">
            <v>יהב אחים ואחיות - חברה לניהול קופות גמל בע"מ</v>
          </cell>
          <cell r="B55">
            <v>510927536</v>
          </cell>
          <cell r="C55" t="str">
            <v>g</v>
          </cell>
        </row>
        <row r="56">
          <cell r="A56" t="str">
            <v>יהב רופאים - חברה לניהול קופות גמל בע"מ</v>
          </cell>
          <cell r="B56">
            <v>510930654</v>
          </cell>
          <cell r="C56" t="str">
            <v>g</v>
          </cell>
        </row>
        <row r="57">
          <cell r="A57" t="str">
            <v>יובלים -  ניהול קרנות פנסיה בע"מ</v>
          </cell>
          <cell r="B57">
            <v>512224767</v>
          </cell>
          <cell r="C57" t="str">
            <v>p</v>
          </cell>
        </row>
        <row r="58">
          <cell r="A58" t="str">
            <v>יוזמה קרן פנסיה לעצמאים בע"מ</v>
          </cell>
          <cell r="B58">
            <v>520032566</v>
          </cell>
          <cell r="C58" t="str">
            <v>p</v>
          </cell>
        </row>
        <row r="59">
          <cell r="A59" t="str">
            <v>ילין לפידות ניהול קופות גמל בע"מ</v>
          </cell>
          <cell r="B59">
            <v>513611509</v>
          </cell>
          <cell r="C59" t="str">
            <v>g</v>
          </cell>
        </row>
        <row r="60">
          <cell r="A60" t="str">
            <v>ישיר בית השקעות (קופות גמל) בע"מ</v>
          </cell>
          <cell r="B60">
            <v>513671727</v>
          </cell>
          <cell r="C60" t="str">
            <v>g</v>
          </cell>
        </row>
        <row r="61">
          <cell r="A61" t="str">
            <v>ישיר ניהול קופות גמל בע"מ</v>
          </cell>
          <cell r="B61">
            <v>513728691</v>
          </cell>
          <cell r="C61" t="str">
            <v>g</v>
          </cell>
        </row>
        <row r="62">
          <cell r="A62" t="str">
            <v>כ.פ.י. - החברה הישראלית לניהול זכויות עובדי חברת החשמל בע"מ</v>
          </cell>
          <cell r="B62">
            <v>513452201</v>
          </cell>
          <cell r="C62" t="str">
            <v>p</v>
          </cell>
        </row>
        <row r="63">
          <cell r="A63" t="str">
            <v>כור-תדיראן גמל בע"מ</v>
          </cell>
          <cell r="B63">
            <v>512459751</v>
          </cell>
          <cell r="C63" t="str">
            <v>g</v>
          </cell>
        </row>
        <row r="64">
          <cell r="A64" t="str">
            <v>כלל גמל בע"מ</v>
          </cell>
          <cell r="B64">
            <v>511160434</v>
          </cell>
          <cell r="C64" t="str">
            <v>g</v>
          </cell>
        </row>
        <row r="65">
          <cell r="A65" t="str">
            <v>כלל חברה לביטוח בע"מ</v>
          </cell>
          <cell r="B65">
            <v>520024647</v>
          </cell>
          <cell r="C65" t="str">
            <v>b</v>
          </cell>
        </row>
        <row r="66">
          <cell r="A66" t="str">
            <v>להבה חברה לניהול קרן השתלמות בע"מ</v>
          </cell>
          <cell r="B66">
            <v>512362419</v>
          </cell>
          <cell r="C66" t="str">
            <v>g</v>
          </cell>
        </row>
        <row r="67">
          <cell r="A67" t="str">
            <v>לעתיד חברה לניהול קרנות פנסיה בע"מ</v>
          </cell>
          <cell r="B67">
            <v>511423048</v>
          </cell>
          <cell r="C67" t="str">
            <v>p</v>
          </cell>
        </row>
        <row r="68">
          <cell r="A68" t="str">
            <v>מבטחים מוסד לביטוח סוציאלי של העובדים בע"מ</v>
          </cell>
          <cell r="B68">
            <v>520019686</v>
          </cell>
          <cell r="C68" t="str">
            <v>g</v>
          </cell>
        </row>
        <row r="69">
          <cell r="A69" t="str">
            <v>מבטחים מוסד לביטוח סוציאלי של העובדים בע"מ</v>
          </cell>
          <cell r="B69">
            <v>520019688</v>
          </cell>
          <cell r="C69" t="str">
            <v>p</v>
          </cell>
        </row>
        <row r="70">
          <cell r="A70" t="str">
            <v>מגדל גמל פלטינום בע"מ</v>
          </cell>
          <cell r="B70">
            <v>513456996</v>
          </cell>
          <cell r="C70" t="str">
            <v>g</v>
          </cell>
        </row>
        <row r="71">
          <cell r="A71" t="str">
            <v>מגדל חברה לביטוח בע"מ</v>
          </cell>
          <cell r="B71">
            <v>520004896</v>
          </cell>
          <cell r="C71" t="str">
            <v>b</v>
          </cell>
        </row>
        <row r="72">
          <cell r="A72" t="str">
            <v>מגדל מקפת קרנות פנסיה וקופות גמל בע"מ</v>
          </cell>
          <cell r="B72">
            <v>512237744</v>
          </cell>
          <cell r="C72" t="str">
            <v>p</v>
          </cell>
        </row>
        <row r="73">
          <cell r="A73" t="str">
            <v>מגדל ניהול קופות גמל בע"מ</v>
          </cell>
          <cell r="B73">
            <v>512492752</v>
          </cell>
          <cell r="C73" t="str">
            <v>g</v>
          </cell>
        </row>
        <row r="74">
          <cell r="A74" t="str">
            <v>מגן חברה לניהול קרנות פנסיה בע"מ</v>
          </cell>
          <cell r="B74">
            <v>512300757</v>
          </cell>
          <cell r="C74" t="str">
            <v>p</v>
          </cell>
        </row>
        <row r="75">
          <cell r="A75" t="str">
            <v>מגן קרן פנסיה מרכזית לקואופרציה ביצרנות, תחבורה ושרותים אגודה שיתופית בע"מ</v>
          </cell>
          <cell r="B75">
            <v>570011445</v>
          </cell>
          <cell r="C75" t="str">
            <v>g</v>
          </cell>
        </row>
        <row r="76">
          <cell r="A76" t="str">
            <v>מגן קרן פנסיה מרכזית לקואופרציה ביצרנות, תחבורה ושרותים אגודה שיתופית בע"מ</v>
          </cell>
          <cell r="B76">
            <v>570011445</v>
          </cell>
          <cell r="C76" t="str">
            <v>p</v>
          </cell>
        </row>
        <row r="77">
          <cell r="A77" t="str">
            <v>מחוג - מינהל גמל לעובדי חברת חשמל לישראל בע"מ</v>
          </cell>
          <cell r="B77">
            <v>512362914</v>
          </cell>
          <cell r="C77" t="str">
            <v>g</v>
          </cell>
        </row>
        <row r="78">
          <cell r="A78" t="str">
            <v>מיטב גמל ופנסיה בע"מ</v>
          </cell>
          <cell r="B78">
            <v>513456376</v>
          </cell>
          <cell r="C78" t="str">
            <v>g</v>
          </cell>
        </row>
        <row r="79">
          <cell r="A79" t="str">
            <v>מיטב גמל ופנסיה בע"מ</v>
          </cell>
          <cell r="B79">
            <v>513456376</v>
          </cell>
          <cell r="C79" t="str">
            <v>p</v>
          </cell>
        </row>
        <row r="80">
          <cell r="A80" t="str">
            <v>מיטב משען ניהול קופות גמל בע"מ</v>
          </cell>
          <cell r="B80">
            <v>513625806</v>
          </cell>
          <cell r="C80" t="str">
            <v>g</v>
          </cell>
        </row>
        <row r="81">
          <cell r="A81" t="str">
            <v>מיטבית - עתודות חברה לניהול קרנות פנסיה בע"מ</v>
          </cell>
          <cell r="B81">
            <v>512244146</v>
          </cell>
          <cell r="C81" t="str">
            <v>p</v>
          </cell>
        </row>
        <row r="82">
          <cell r="A82" t="str">
            <v>מילניום גמל והשתלמות בע"מ</v>
          </cell>
          <cell r="B82">
            <v>513738088</v>
          </cell>
          <cell r="C82" t="str">
            <v>g</v>
          </cell>
        </row>
        <row r="83">
          <cell r="A83" t="str">
            <v>מישור קרן השתלמות על יסודיים בע"מ</v>
          </cell>
          <cell r="B83">
            <v>520024985</v>
          </cell>
          <cell r="C83" t="str">
            <v>g</v>
          </cell>
        </row>
        <row r="84">
          <cell r="A84" t="str">
            <v>מנוף ניהול קרנות פנסיה בע"מ</v>
          </cell>
          <cell r="B84">
            <v>512262577</v>
          </cell>
          <cell r="C84" t="str">
            <v>p</v>
          </cell>
        </row>
        <row r="85">
          <cell r="A85" t="str">
            <v>מנורה מבטחים גמל בע"מ</v>
          </cell>
          <cell r="B85">
            <v>512790221</v>
          </cell>
          <cell r="C85" t="str">
            <v>g</v>
          </cell>
        </row>
        <row r="86">
          <cell r="A86" t="str">
            <v>מנורה מבטחים והסתדרות המהנדסים ניהול קופות גמל בע"מ</v>
          </cell>
          <cell r="B86">
            <v>520027715</v>
          </cell>
          <cell r="C86" t="str">
            <v>g</v>
          </cell>
        </row>
        <row r="87">
          <cell r="A87" t="str">
            <v>מנורה מבטחים חברה לביטוח בע"מ</v>
          </cell>
          <cell r="B87">
            <v>520042540</v>
          </cell>
          <cell r="C87" t="str">
            <v>b</v>
          </cell>
        </row>
        <row r="88">
          <cell r="A88" t="str">
            <v>מנורה מבטחים פנסיה בע"מ</v>
          </cell>
          <cell r="B88">
            <v>512245812</v>
          </cell>
          <cell r="C88" t="str">
            <v>p</v>
          </cell>
        </row>
        <row r="89">
          <cell r="A89" t="str">
            <v>מקפת החדשה ניהול קופות גמל בע"מ</v>
          </cell>
          <cell r="B89">
            <v>513467118</v>
          </cell>
          <cell r="C89" t="str">
            <v>g</v>
          </cell>
        </row>
        <row r="90">
          <cell r="A90" t="str">
            <v>נתיב קרן הפנסיה של פועלי ועובדי מפעלי משק ההסתדרות בע"מ</v>
          </cell>
          <cell r="B90">
            <v>520022351</v>
          </cell>
          <cell r="C90" t="str">
            <v>p</v>
          </cell>
        </row>
        <row r="91">
          <cell r="A91" t="str">
            <v>עו"ס - חברה לניהול קופות גמל בע"מ</v>
          </cell>
          <cell r="B91">
            <v>520042573</v>
          </cell>
          <cell r="C91" t="str">
            <v>g</v>
          </cell>
        </row>
        <row r="92">
          <cell r="A92" t="str">
            <v>עוצ"מ חברה לניהול קופות גמל והשתלמות בע"מ</v>
          </cell>
          <cell r="B92">
            <v>520031659</v>
          </cell>
          <cell r="C92" t="str">
            <v>g</v>
          </cell>
        </row>
        <row r="93">
          <cell r="A93" t="str">
            <v>עוצ"מ קופ"ג של עובדי ציבור במושבים בע"מ</v>
          </cell>
          <cell r="B93">
            <v>570009449</v>
          </cell>
          <cell r="C93" t="str">
            <v>g</v>
          </cell>
        </row>
        <row r="94">
          <cell r="A94" t="str">
            <v>עמ"י - חברה לניהול קופות גמל ענפיות בע"מ</v>
          </cell>
          <cell r="B94">
            <v>520042581</v>
          </cell>
          <cell r="C94" t="str">
            <v>g</v>
          </cell>
        </row>
        <row r="95">
          <cell r="A95" t="str">
            <v>עמית קופה לפנסיה ותגמולים בע"מ</v>
          </cell>
          <cell r="B95">
            <v>520019134</v>
          </cell>
          <cell r="C95" t="str">
            <v>p</v>
          </cell>
        </row>
        <row r="96">
          <cell r="A96" t="str">
            <v>עתודות קרן פנסיה לשכירים ועצמאים בע"מ</v>
          </cell>
          <cell r="B96">
            <v>511789190</v>
          </cell>
          <cell r="C96" t="str">
            <v>p</v>
          </cell>
        </row>
        <row r="97">
          <cell r="A97" t="str">
            <v>עתידית קופות גמל בע"מ</v>
          </cell>
          <cell r="B97">
            <v>512867367</v>
          </cell>
          <cell r="C97" t="str">
            <v>g</v>
          </cell>
        </row>
        <row r="98">
          <cell r="A98" t="str">
            <v>פסגות קופות גמל בע"מ</v>
          </cell>
          <cell r="B98">
            <v>513765347</v>
          </cell>
          <cell r="C98" t="str">
            <v>g</v>
          </cell>
        </row>
        <row r="99">
          <cell r="A99" t="str">
            <v>ק.ה.ר הקרן השתלמות לרוקחים בע"מ</v>
          </cell>
          <cell r="B99">
            <v>520030198</v>
          </cell>
          <cell r="C99" t="str">
            <v>g</v>
          </cell>
        </row>
        <row r="100">
          <cell r="A100" t="str">
            <v>ק.ל.ע. - חברה לניהול קרן השתלמות לעובדים סוציאליים בע"מ</v>
          </cell>
          <cell r="B100">
            <v>520030941</v>
          </cell>
          <cell r="C100" t="str">
            <v>g</v>
          </cell>
        </row>
        <row r="101">
          <cell r="A101" t="str">
            <v>קו הבריאות חברה לניהול קופות גמל בע"מ</v>
          </cell>
          <cell r="B101">
            <v>512008335</v>
          </cell>
          <cell r="C101" t="str">
            <v>g</v>
          </cell>
        </row>
        <row r="102">
          <cell r="A102" t="str">
            <v>קופת הפיצויים של עובדי אמישראגז בע"מ</v>
          </cell>
          <cell r="B102">
            <v>520020801</v>
          </cell>
          <cell r="C102" t="str">
            <v>g</v>
          </cell>
        </row>
        <row r="103">
          <cell r="A103" t="str">
            <v>קופת הפנסיה לעובדי הדסה בע"מ</v>
          </cell>
          <cell r="B103">
            <v>520022963</v>
          </cell>
          <cell r="C103" t="str">
            <v>p</v>
          </cell>
        </row>
        <row r="104">
          <cell r="A104" t="str">
            <v>קופת הפנסיה של הסתדרות העובדים הלאומית בע"מ</v>
          </cell>
          <cell r="B104">
            <v>520022831</v>
          </cell>
          <cell r="C104" t="str">
            <v>p</v>
          </cell>
        </row>
        <row r="105">
          <cell r="A105" t="str">
            <v>קופת התגמולים של עובדי בנק אגוד לישראל בע"מ</v>
          </cell>
          <cell r="B105">
            <v>520022815</v>
          </cell>
          <cell r="C105" t="str">
            <v>g</v>
          </cell>
        </row>
        <row r="106">
          <cell r="A106" t="str">
            <v>קופת התגמולים של עובדי מוסדות הסתדרות העובדים הלאומית בא"י אג"ש בע"מ</v>
          </cell>
          <cell r="B106">
            <v>570007518</v>
          </cell>
          <cell r="C106" t="str">
            <v>g</v>
          </cell>
        </row>
        <row r="107">
          <cell r="A107" t="str">
            <v>קופת תגמולים ופנסיה של עובדי הסוכנות היהודית לא"י בע"מ</v>
          </cell>
          <cell r="B107">
            <v>520022518</v>
          </cell>
          <cell r="C107" t="str">
            <v>g</v>
          </cell>
        </row>
        <row r="108">
          <cell r="A108" t="str">
            <v>קופת תגמולים ופנסיה של עובדי הסוכנות היהודית לא"י בע"מ</v>
          </cell>
          <cell r="B108">
            <v>520022518</v>
          </cell>
          <cell r="C108" t="str">
            <v>p</v>
          </cell>
        </row>
        <row r="109">
          <cell r="A109" t="str">
            <v>קופת תגמולים לעובדי האוניברסיטה העברית ירושלים בע"מ</v>
          </cell>
          <cell r="B109">
            <v>510960586</v>
          </cell>
          <cell r="C109" t="str">
            <v>g</v>
          </cell>
        </row>
        <row r="110">
          <cell r="A110" t="str">
            <v>קופת תגמולים של הקואופרציה הצרכנית א.ש. בע"מ</v>
          </cell>
          <cell r="B110">
            <v>570022673</v>
          </cell>
          <cell r="C110" t="str">
            <v>g</v>
          </cell>
        </row>
        <row r="111">
          <cell r="A111" t="str">
            <v>קופת תגמולים של עובדי אל על נתיבי אוויר לישראל בע"מ אגודה שיתופית</v>
          </cell>
          <cell r="B111">
            <v>570011767</v>
          </cell>
          <cell r="C111" t="str">
            <v>g</v>
          </cell>
        </row>
        <row r="112">
          <cell r="A112" t="str">
            <v>קופת תגמולים של עובדי התעשיה האוירית לישראל בע"מ</v>
          </cell>
          <cell r="B112">
            <v>570014928</v>
          </cell>
          <cell r="C112" t="str">
            <v>g</v>
          </cell>
        </row>
        <row r="113">
          <cell r="A113" t="str">
            <v>קופת"ג של עובדי עירית חיפה</v>
          </cell>
          <cell r="B113">
            <v>570005959</v>
          </cell>
          <cell r="C113" t="str">
            <v>g</v>
          </cell>
        </row>
        <row r="114">
          <cell r="A114" t="str">
            <v>קידמה חברה לניהול קופות גמל בע"מ</v>
          </cell>
          <cell r="B114">
            <v>511599862</v>
          </cell>
          <cell r="C114" t="str">
            <v>g</v>
          </cell>
        </row>
        <row r="115">
          <cell r="A115" t="str">
            <v>קרן ביטוח הדדי לחברי הסתדרות עובדי המדינה בישראל בע"מ</v>
          </cell>
          <cell r="B115">
            <v>510800402</v>
          </cell>
          <cell r="C115" t="str">
            <v>g</v>
          </cell>
        </row>
        <row r="116">
          <cell r="A116" t="str">
            <v>קרן ביטוח ופנסיה לפועלים חקלאים ובלתי מקצועיים בישראל אגודה שיתופית בע"מ</v>
          </cell>
          <cell r="B116">
            <v>570007476</v>
          </cell>
          <cell r="C116" t="str">
            <v>g</v>
          </cell>
        </row>
        <row r="117">
          <cell r="A117" t="str">
            <v>קרן ביטוח ופנסיה לפועלים חקלאים ובלתי מקצועיים בישראל אגודה שיתופית בע"מ</v>
          </cell>
          <cell r="B117">
            <v>570007476</v>
          </cell>
          <cell r="C117" t="str">
            <v>p</v>
          </cell>
        </row>
        <row r="118">
          <cell r="A118" t="str">
            <v>קרן גמלאות של עורכי דין בישראל בע"מ</v>
          </cell>
          <cell r="B118">
            <v>510755770</v>
          </cell>
          <cell r="C118" t="str">
            <v>p</v>
          </cell>
        </row>
        <row r="119">
          <cell r="A119" t="str">
            <v>קרן הביטוח והפנסיה של פועלי בנין ועבודות ציבוריות אגודה שיתופית בע"מ</v>
          </cell>
          <cell r="B119">
            <v>570005850</v>
          </cell>
          <cell r="C119" t="str">
            <v>p</v>
          </cell>
        </row>
        <row r="120">
          <cell r="A120" t="str">
            <v>קרן הביטוח ופנסיה של פועלי בנין ועבודות ציבוריות אגודה שיתופית בע"מ</v>
          </cell>
          <cell r="B120">
            <v>570005850</v>
          </cell>
          <cell r="C120" t="str">
            <v>g</v>
          </cell>
        </row>
        <row r="121">
          <cell r="A121" t="str">
            <v>קרן הגמלאות המרכזית של עובדי ההסתדרות בע"מ</v>
          </cell>
          <cell r="B121">
            <v>520020504</v>
          </cell>
          <cell r="C121" t="str">
            <v>p</v>
          </cell>
        </row>
        <row r="122">
          <cell r="A122" t="str">
            <v>קרן הגמלאות של חברי אגד בע"מ</v>
          </cell>
          <cell r="B122">
            <v>520020447</v>
          </cell>
          <cell r="C122" t="str">
            <v>p</v>
          </cell>
        </row>
        <row r="123">
          <cell r="A123" t="str">
            <v>קרן החסכון לצבא הקבע - חברה לניהול קופות גמל בע"מ</v>
          </cell>
          <cell r="B123">
            <v>511033060</v>
          </cell>
          <cell r="C123" t="str">
            <v>g</v>
          </cell>
        </row>
        <row r="124">
          <cell r="A124" t="str">
            <v>קרן השתלמות למורים העל יסודיים בע"מ</v>
          </cell>
          <cell r="B124">
            <v>520024985</v>
          </cell>
          <cell r="C124" t="str">
            <v>g</v>
          </cell>
        </row>
        <row r="125">
          <cell r="A125" t="str">
            <v>קרן השתלמות למורים וגננות בע"מ (מסלול מקוצר)</v>
          </cell>
          <cell r="B125">
            <v>520027251</v>
          </cell>
          <cell r="C125" t="str">
            <v>g</v>
          </cell>
        </row>
        <row r="126">
          <cell r="A126" t="str">
            <v>קרן השתלמות למורים וגננות בע"מ (מסלול רגיל)</v>
          </cell>
          <cell r="B126">
            <v>520027251</v>
          </cell>
          <cell r="C126" t="str">
            <v>g</v>
          </cell>
        </row>
        <row r="127">
          <cell r="A127" t="str">
            <v>קרן השתלמות למורים תיכוניים מורי סמינרים ומפקחים בע"מ (מסלול מקוצר)</v>
          </cell>
          <cell r="B127">
            <v>520028390</v>
          </cell>
          <cell r="C127" t="str">
            <v>g</v>
          </cell>
        </row>
        <row r="128">
          <cell r="A128" t="str">
            <v>קרן השתלמות למורים תיכוניים מורי סמינרים ומפקחים בע"מ (מסלול רגיל)</v>
          </cell>
          <cell r="B128">
            <v>520028390</v>
          </cell>
          <cell r="C128" t="str">
            <v>g</v>
          </cell>
        </row>
        <row r="129">
          <cell r="A129" t="str">
            <v>קרן השתלמות לעובדי הקואופרציה הצרכנית  א.ש. בע"מ</v>
          </cell>
          <cell r="B129">
            <v>570026435</v>
          </cell>
          <cell r="C129" t="str">
            <v>g</v>
          </cell>
        </row>
        <row r="130">
          <cell r="A130" t="str">
            <v>קרן מקפת מרכז לפנסיה ותגמולים אגודה שיתופית בע"מ</v>
          </cell>
          <cell r="B130">
            <v>570009852</v>
          </cell>
          <cell r="C130" t="str">
            <v>g</v>
          </cell>
        </row>
        <row r="131">
          <cell r="A131" t="str">
            <v>קרן מקפת מרכז לפנסיה ותגמולים אגודה שיתופית בע"מ</v>
          </cell>
          <cell r="B131">
            <v>570009852</v>
          </cell>
          <cell r="C131" t="str">
            <v>p</v>
          </cell>
        </row>
        <row r="132">
          <cell r="A132" t="str">
            <v>רעות חברה לניהול קופות גמל בע"מ</v>
          </cell>
          <cell r="B132">
            <v>510806870</v>
          </cell>
          <cell r="C132" t="str">
            <v>g</v>
          </cell>
        </row>
        <row r="133">
          <cell r="A133" t="str">
            <v>רשף - חברה לניהול קופת גמל למורים בע"מ</v>
          </cell>
          <cell r="B133">
            <v>512709858</v>
          </cell>
          <cell r="C133" t="str">
            <v>g</v>
          </cell>
        </row>
        <row r="134">
          <cell r="A134" t="str">
            <v>שדות - חברה לניהול קופות גמל בע"מ</v>
          </cell>
          <cell r="B134">
            <v>520042599</v>
          </cell>
          <cell r="C134" t="str">
            <v>g</v>
          </cell>
        </row>
        <row r="135">
          <cell r="A135" t="str">
            <v>שובל - חברה לניהול קופת גמל מפעלית בע"מ</v>
          </cell>
          <cell r="B135">
            <v>520042631</v>
          </cell>
          <cell r="C135" t="str">
            <v>g</v>
          </cell>
        </row>
        <row r="136">
          <cell r="A136" t="str">
            <v>שחר - חברה לניהול קופת גמל מפעלית למהנדסים בע"מ</v>
          </cell>
          <cell r="B136">
            <v>520042839</v>
          </cell>
          <cell r="C136" t="str">
            <v>g</v>
          </cell>
        </row>
        <row r="137">
          <cell r="A137" t="str">
            <v>שיבולת - חברה לניהול קופות גמל בע"מ</v>
          </cell>
          <cell r="B137">
            <v>520030693</v>
          </cell>
          <cell r="C137" t="str">
            <v>g</v>
          </cell>
        </row>
        <row r="138">
          <cell r="A138" t="str">
            <v>תגמולים של עובדים בעירית ת"א-יפו א.ש. בע"מ</v>
          </cell>
          <cell r="B138">
            <v>570002618</v>
          </cell>
          <cell r="C138" t="str">
            <v>g</v>
          </cell>
        </row>
        <row r="139">
          <cell r="A139" t="str">
            <v>תמיר פישמן גמל והשתלמות בע"מ</v>
          </cell>
          <cell r="B139">
            <v>513571273</v>
          </cell>
          <cell r="C139" t="str">
            <v>g</v>
          </cell>
        </row>
      </sheetData>
      <sheetData sheetId="3">
        <row r="9">
          <cell r="D9" t="str">
            <v>מספר הבקשות הכולל</v>
          </cell>
        </row>
      </sheetData>
      <sheetData sheetId="4"/>
      <sheetData sheetId="5">
        <row r="8">
          <cell r="C8" t="str">
            <v>סה"כ</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דיווח עמלות"/>
      <sheetName val="רשימות מערכת"/>
    </sheetNames>
    <sheetDataSet>
      <sheetData sheetId="0">
        <row r="16">
          <cell r="N16" t="str">
            <v>חסר שם איש קשר</v>
          </cell>
        </row>
        <row r="17">
          <cell r="N17" t="str">
            <v>חסר טלפון של איש קשר</v>
          </cell>
        </row>
      </sheetData>
      <sheetData sheetId="1"/>
      <sheetData sheetId="2">
        <row r="2">
          <cell r="A2" t="str">
            <v/>
          </cell>
        </row>
        <row r="3">
          <cell r="A3" t="str">
            <v>חברה מדווחת _______</v>
          </cell>
          <cell r="B3">
            <v>123456789</v>
          </cell>
          <cell r="C3" t="str">
            <v>r</v>
          </cell>
        </row>
        <row r="4">
          <cell r="A4" t="str">
            <v>אבנר איגוד לביטוח נפגעי רכב בע"מ</v>
          </cell>
          <cell r="B4">
            <v>510738339</v>
          </cell>
          <cell r="C4" t="str">
            <v>b</v>
          </cell>
        </row>
        <row r="5">
          <cell r="A5" t="str">
            <v>אי. אם. איי-עזר חברה לביטוח משכנתאות בע"מ</v>
          </cell>
          <cell r="B5">
            <v>512310509</v>
          </cell>
          <cell r="C5" t="str">
            <v>b</v>
          </cell>
        </row>
        <row r="6">
          <cell r="A6" t="str">
            <v>אי.בי.אי גמל בע"מ</v>
          </cell>
          <cell r="B6">
            <v>513789842</v>
          </cell>
          <cell r="C6" t="str">
            <v>g</v>
          </cell>
        </row>
        <row r="7">
          <cell r="A7" t="str">
            <v>איי אי ג'י ישראל חברה לביטוח בע"מ</v>
          </cell>
          <cell r="B7">
            <v>512304882</v>
          </cell>
          <cell r="C7" t="str">
            <v>b</v>
          </cell>
        </row>
        <row r="8">
          <cell r="A8" t="str">
            <v>איילון חברה לביטוח בע"מ</v>
          </cell>
          <cell r="B8">
            <v>520042169</v>
          </cell>
          <cell r="C8" t="str">
            <v>b</v>
          </cell>
        </row>
        <row r="9">
          <cell r="A9" t="str">
            <v>איילון חברה לניהול קופות גמל בע"מ</v>
          </cell>
          <cell r="B9">
            <v>513741017</v>
          </cell>
          <cell r="C9" t="str">
            <v>g</v>
          </cell>
        </row>
        <row r="10">
          <cell r="A10" t="str">
            <v>אינפיניטי גמל בע"מ</v>
          </cell>
          <cell r="B10">
            <v>513621110</v>
          </cell>
          <cell r="C10" t="str">
            <v>g</v>
          </cell>
        </row>
        <row r="11">
          <cell r="A11" t="str">
            <v>איפקס ניהול קופות גמל בע"מ</v>
          </cell>
          <cell r="B11">
            <v>513139006</v>
          </cell>
          <cell r="C11" t="str">
            <v>g</v>
          </cell>
        </row>
        <row r="12">
          <cell r="A12" t="str">
            <v>אלטשולר שחם קופות גמל בע"מ</v>
          </cell>
          <cell r="B12">
            <v>513173393</v>
          </cell>
          <cell r="C12" t="str">
            <v>g</v>
          </cell>
        </row>
        <row r="13">
          <cell r="A13" t="str">
            <v>אליהו חברה לביטוח בע"מ</v>
          </cell>
          <cell r="B13">
            <v>520029851</v>
          </cell>
          <cell r="C13" t="str">
            <v>b</v>
          </cell>
        </row>
        <row r="14">
          <cell r="A14" t="str">
            <v>אנליסט קופות גמל בע"מ</v>
          </cell>
          <cell r="B14">
            <v>511880460</v>
          </cell>
          <cell r="C14" t="str">
            <v>g</v>
          </cell>
        </row>
        <row r="15">
          <cell r="A15" t="str">
            <v>אסיף חברה לניהול קופ"ג בע"מ</v>
          </cell>
          <cell r="B15">
            <v>510616998</v>
          </cell>
          <cell r="C15" t="str">
            <v>g</v>
          </cell>
        </row>
        <row r="16">
          <cell r="A16" t="str">
            <v>אפסילון ניהול קופות גמל בע"מ</v>
          </cell>
          <cell r="B16">
            <v>513544122</v>
          </cell>
          <cell r="C16" t="str">
            <v>g</v>
          </cell>
        </row>
        <row r="17">
          <cell r="A17" t="str">
            <v>אפקים בע"מ</v>
          </cell>
          <cell r="B17">
            <v>520031816</v>
          </cell>
          <cell r="C17" t="str">
            <v>g</v>
          </cell>
        </row>
        <row r="18">
          <cell r="A18" t="str">
            <v>אקסלנס - קופות מזרחי לשעבר בע"מ</v>
          </cell>
          <cell r="B18">
            <v>513888214</v>
          </cell>
          <cell r="C18" t="str">
            <v>g</v>
          </cell>
        </row>
        <row r="19">
          <cell r="A19" t="str">
            <v>אקסלנס נשואה גמל בע"מ</v>
          </cell>
          <cell r="B19">
            <v>513026484</v>
          </cell>
          <cell r="C19" t="str">
            <v>g</v>
          </cell>
        </row>
        <row r="20">
          <cell r="A20" t="str">
            <v>אקסלנס נשואה פנסיה (אחדות) בע"מ</v>
          </cell>
          <cell r="B20">
            <v>512401449</v>
          </cell>
          <cell r="C20" t="str">
            <v>p</v>
          </cell>
        </row>
        <row r="21">
          <cell r="A21" t="str">
            <v>ארם גמולים - חברה לניהול קופות גמל בע''מ</v>
          </cell>
          <cell r="B21">
            <v>510773922</v>
          </cell>
          <cell r="C21" t="str">
            <v>g</v>
          </cell>
        </row>
        <row r="22">
          <cell r="A22" t="str">
            <v>אשרא-החברה הישראלית לביטוח יצוא בע"מ</v>
          </cell>
          <cell r="B22">
            <v>520021916</v>
          </cell>
          <cell r="C22" t="str">
            <v>b</v>
          </cell>
        </row>
        <row r="23">
          <cell r="A23" t="str">
            <v>ב'ת למ'ד דל'ת בע"מ</v>
          </cell>
          <cell r="B23">
            <v>510142789</v>
          </cell>
          <cell r="C23" t="str">
            <v>g</v>
          </cell>
        </row>
        <row r="24">
          <cell r="A24" t="str">
            <v>ב.ס.ס.ח. - החברה הישראלית לביטוח אשראי בע"מ</v>
          </cell>
          <cell r="B24">
            <v>520044025</v>
          </cell>
          <cell r="C24" t="str">
            <v>b</v>
          </cell>
        </row>
        <row r="25">
          <cell r="A25" t="str">
            <v>ביטוח חקלאי אגודה שיתופית מרכזית בע"מ</v>
          </cell>
          <cell r="B25">
            <v>570003152</v>
          </cell>
          <cell r="C25" t="str">
            <v>b</v>
          </cell>
        </row>
        <row r="26">
          <cell r="A26" t="str">
            <v>בר קרן גמולים בע"מ</v>
          </cell>
          <cell r="B26">
            <v>510705973</v>
          </cell>
          <cell r="C26" t="str">
            <v>g</v>
          </cell>
        </row>
        <row r="27">
          <cell r="A27" t="str">
            <v>גאון גמל בע"מ</v>
          </cell>
          <cell r="B27">
            <v>512025198</v>
          </cell>
          <cell r="C27" t="str">
            <v>g</v>
          </cell>
        </row>
        <row r="28">
          <cell r="A28" t="str">
            <v>גד גמולים חברה לניהול קופות גמל בע"מ</v>
          </cell>
          <cell r="B28">
            <v>513695361</v>
          </cell>
          <cell r="C28" t="str">
            <v>g</v>
          </cell>
        </row>
        <row r="29">
          <cell r="A29" t="str">
            <v>גילעד גמלאות לעובדים דתיים בע"מ</v>
          </cell>
          <cell r="B29">
            <v>520023094</v>
          </cell>
          <cell r="C29" t="str">
            <v>p</v>
          </cell>
        </row>
        <row r="30">
          <cell r="A30" t="str">
            <v>גל גמל למורים - חברה לניהול קופות גמל למורים בע"מ</v>
          </cell>
          <cell r="B30">
            <v>512711409</v>
          </cell>
          <cell r="C30" t="str">
            <v>g</v>
          </cell>
        </row>
        <row r="31">
          <cell r="A31" t="str">
            <v>גלעד קרן פנסיה מקיפה בע"מ</v>
          </cell>
          <cell r="B31">
            <v>512242215</v>
          </cell>
          <cell r="C31" t="str">
            <v>p</v>
          </cell>
        </row>
        <row r="32">
          <cell r="A32" t="str">
            <v>דפנה ניהול קופות גמל בע"מ</v>
          </cell>
          <cell r="B32">
            <v>511043218</v>
          </cell>
          <cell r="C32" t="str">
            <v>g</v>
          </cell>
        </row>
        <row r="33">
          <cell r="A33" t="str">
            <v>דקלה חברה לביטוח בע"מ</v>
          </cell>
          <cell r="B33">
            <v>520030503</v>
          </cell>
          <cell r="C33" t="str">
            <v>b</v>
          </cell>
        </row>
        <row r="34">
          <cell r="A34" t="str">
            <v>דש ניהול קופות גמל בע"מ</v>
          </cell>
          <cell r="B34">
            <v>512065202</v>
          </cell>
          <cell r="C34" t="str">
            <v>g</v>
          </cell>
        </row>
        <row r="35">
          <cell r="A35" t="str">
            <v>האוגר קופה לחסכון תגמולים לעצמאים בע"מ</v>
          </cell>
          <cell r="B35">
            <v>520025107</v>
          </cell>
          <cell r="C35" t="str">
            <v>g</v>
          </cell>
        </row>
        <row r="36">
          <cell r="A36" t="str">
            <v>הגומל קופת גמל למורים וגננות בע"מ</v>
          </cell>
          <cell r="B36">
            <v>520027624</v>
          </cell>
          <cell r="C36" t="str">
            <v>g</v>
          </cell>
        </row>
        <row r="37">
          <cell r="A37" t="str">
            <v>החברה המנהלת של מינהל קרן ההשתלמות לפקידים עובדי המנהל והשירותים בע"מ</v>
          </cell>
          <cell r="B37">
            <v>520030990</v>
          </cell>
          <cell r="C37" t="str">
            <v>g</v>
          </cell>
        </row>
        <row r="38">
          <cell r="A38" t="str">
            <v>החברה המנהלת של רום קרן ההשתלמות לעובדי הרשויות המקומיות בע"מ</v>
          </cell>
          <cell r="B38">
            <v>520031824</v>
          </cell>
          <cell r="C38" t="str">
            <v>g</v>
          </cell>
        </row>
        <row r="39">
          <cell r="A39" t="str">
            <v>החברה לניהול קרן השתלמות לשופטים בע"מ</v>
          </cell>
          <cell r="B39">
            <v>520030743</v>
          </cell>
          <cell r="C39" t="str">
            <v>g</v>
          </cell>
        </row>
        <row r="40">
          <cell r="A40" t="str">
            <v>היהלום - א.ש. לבטוח הדדי של חברי בורסת היהלומים</v>
          </cell>
          <cell r="B40">
            <v>570024109</v>
          </cell>
          <cell r="C40" t="str">
            <v>g</v>
          </cell>
        </row>
        <row r="41">
          <cell r="A41" t="str">
            <v>הכשרת הישוב חברה לביטוח בע"מ</v>
          </cell>
          <cell r="B41">
            <v>520042177</v>
          </cell>
          <cell r="C41" t="str">
            <v>b</v>
          </cell>
        </row>
        <row r="42">
          <cell r="A42" t="str">
            <v>הלמן - אלדובי קופות גמל בע"מ</v>
          </cell>
          <cell r="B42">
            <v>512227265</v>
          </cell>
          <cell r="C42" t="str">
            <v>g</v>
          </cell>
        </row>
        <row r="43">
          <cell r="A43" t="str">
            <v>הלמן - אלדובי קרנות פנסיה בע"מ</v>
          </cell>
          <cell r="B43">
            <v>513465203</v>
          </cell>
          <cell r="C43" t="str">
            <v>p</v>
          </cell>
        </row>
        <row r="44">
          <cell r="A44" t="str">
            <v>הנדסאים וטכנאים - חברה לניהול קופות גמל בע"מ</v>
          </cell>
          <cell r="B44">
            <v>520042607</v>
          </cell>
          <cell r="C44" t="str">
            <v>g</v>
          </cell>
        </row>
        <row r="45">
          <cell r="A45" t="str">
            <v>הסת' האקדמאים במח"ר, ניהול קופו"ג בע"מ</v>
          </cell>
          <cell r="B45">
            <v>520042615</v>
          </cell>
          <cell r="C45" t="str">
            <v>g</v>
          </cell>
        </row>
        <row r="46">
          <cell r="A46" t="str">
            <v>הפניקס בריאות חברה לביטוח בע"מ</v>
          </cell>
          <cell r="B46">
            <v>513929091</v>
          </cell>
          <cell r="C46" t="str">
            <v>b</v>
          </cell>
        </row>
        <row r="47">
          <cell r="A47" t="str">
            <v>הפניקס גמל בע"מ</v>
          </cell>
          <cell r="B47">
            <v>513477505</v>
          </cell>
          <cell r="C47" t="str">
            <v>g</v>
          </cell>
        </row>
        <row r="48">
          <cell r="A48" t="str">
            <v>הפניקס חברה לביטוח בע"מ</v>
          </cell>
          <cell r="B48">
            <v>520023185</v>
          </cell>
          <cell r="C48" t="str">
            <v>b</v>
          </cell>
        </row>
        <row r="49">
          <cell r="A49" t="str">
            <v>הפניקס ניהול קרנות פנסיה וגמולים בע"מ</v>
          </cell>
          <cell r="B49">
            <v>511751513</v>
          </cell>
          <cell r="C49" t="str">
            <v>p</v>
          </cell>
        </row>
        <row r="50">
          <cell r="A50" t="str">
            <v>הראל גמל בע"מ</v>
          </cell>
          <cell r="B50">
            <v>512205204</v>
          </cell>
          <cell r="C50" t="str">
            <v>g</v>
          </cell>
        </row>
        <row r="51">
          <cell r="A51" t="str">
            <v>הראל חברה לביטוח בע"מ</v>
          </cell>
          <cell r="B51">
            <v>520004078</v>
          </cell>
          <cell r="C51" t="str">
            <v>b</v>
          </cell>
        </row>
        <row r="52">
          <cell r="A52" t="str">
            <v>הראל ניהול קרנות פנסיה בע"מ</v>
          </cell>
          <cell r="B52">
            <v>512267592</v>
          </cell>
          <cell r="C52" t="str">
            <v>p</v>
          </cell>
        </row>
        <row r="53">
          <cell r="A53" t="str">
            <v>התאגיד המנהל של המאגר לביטוח רכב חובה ("הפול") בע"מ</v>
          </cell>
          <cell r="B53">
            <v>513136895</v>
          </cell>
          <cell r="C53" t="str">
            <v>b</v>
          </cell>
        </row>
        <row r="54">
          <cell r="A54" t="str">
            <v>וויזר קופות גמל בע"מ</v>
          </cell>
          <cell r="B54">
            <v>513844571</v>
          </cell>
          <cell r="C54" t="str">
            <v>g</v>
          </cell>
        </row>
        <row r="55">
          <cell r="A55" t="str">
            <v>חברה לניהול קופות גמל של העובדים באוניברסיטה העברית בירושלים בע"מ</v>
          </cell>
          <cell r="B55">
            <v>513485482</v>
          </cell>
          <cell r="C55" t="str">
            <v>g</v>
          </cell>
        </row>
        <row r="56">
          <cell r="A56" t="str">
            <v>חברה לניהול קופות גמל של העובדים בעיריית תל - אביב יפו בע"מ</v>
          </cell>
          <cell r="B56">
            <v>513452003</v>
          </cell>
          <cell r="C56" t="str">
            <v>g</v>
          </cell>
        </row>
        <row r="57">
          <cell r="A57" t="str">
            <v>חברה לניהול קופות גמל של הפקידים והפועלים בעירית רמת גן בע"מ</v>
          </cell>
          <cell r="B57">
            <v>513452995</v>
          </cell>
          <cell r="C57" t="str">
            <v>g</v>
          </cell>
        </row>
        <row r="58">
          <cell r="A58" t="str">
            <v>חן יהב החברה לניהול קופות גמל בע"מ</v>
          </cell>
          <cell r="B58">
            <v>511994634</v>
          </cell>
          <cell r="C58" t="str">
            <v>g</v>
          </cell>
        </row>
        <row r="59">
          <cell r="A59" t="str">
            <v>חסכון יהב בע"מ</v>
          </cell>
          <cell r="B59">
            <v>520027517</v>
          </cell>
          <cell r="C59" t="str">
            <v>g</v>
          </cell>
        </row>
        <row r="60">
          <cell r="A60" t="str">
            <v>יהב - קרן השתלמות וחסכון לאחים ואחיות בע"מ</v>
          </cell>
          <cell r="B60">
            <v>510927536</v>
          </cell>
          <cell r="C60" t="str">
            <v>g</v>
          </cell>
        </row>
        <row r="61">
          <cell r="A61" t="str">
            <v>יהב - קרן השתלמות וחסכון לרופאים בע"מ</v>
          </cell>
          <cell r="B61">
            <v>510930654</v>
          </cell>
          <cell r="C61" t="str">
            <v>g</v>
          </cell>
        </row>
        <row r="62">
          <cell r="A62" t="str">
            <v>יהב - קרן השתלמות וחסכון פ.ר.ח. בע"מ</v>
          </cell>
          <cell r="B62">
            <v>510930670</v>
          </cell>
          <cell r="C62" t="str">
            <v>g</v>
          </cell>
        </row>
        <row r="63">
          <cell r="A63" t="str">
            <v>יהב השתלמות וחסכון בע"מ</v>
          </cell>
          <cell r="B63">
            <v>510877087</v>
          </cell>
          <cell r="C63" t="str">
            <v>g</v>
          </cell>
        </row>
        <row r="64">
          <cell r="A64" t="str">
            <v>יהבית קופת הגמל שליד ליד בנק יהב לעובדי המדינה בע"מ</v>
          </cell>
          <cell r="B64">
            <v>510878812</v>
          </cell>
          <cell r="C64" t="str">
            <v>g</v>
          </cell>
        </row>
        <row r="65">
          <cell r="A65" t="str">
            <v>יובלים -  ניהול קרנות פנסיה בע"מ</v>
          </cell>
          <cell r="B65">
            <v>512224767</v>
          </cell>
          <cell r="C65" t="str">
            <v>p</v>
          </cell>
        </row>
        <row r="66">
          <cell r="A66" t="str">
            <v>יובלים - ניהול קופות גמל וקרן השתלמות (1996) בע"מ</v>
          </cell>
          <cell r="B66">
            <v>512418583</v>
          </cell>
          <cell r="C66" t="str">
            <v>g</v>
          </cell>
        </row>
        <row r="67">
          <cell r="A67" t="str">
            <v>יובנק ניהול קופות גמל (2005) בע"מ</v>
          </cell>
          <cell r="B67">
            <v>513763326</v>
          </cell>
          <cell r="C67" t="str">
            <v>g</v>
          </cell>
        </row>
        <row r="68">
          <cell r="A68" t="str">
            <v>יוזמה קרן פנסיה לעצמאים בע"מ</v>
          </cell>
          <cell r="B68">
            <v>520032566</v>
          </cell>
          <cell r="C68" t="str">
            <v>p</v>
          </cell>
        </row>
        <row r="69">
          <cell r="A69" t="str">
            <v>ילין לפידות ניהול קופות גמל בע"מ</v>
          </cell>
          <cell r="B69">
            <v>513611509</v>
          </cell>
          <cell r="C69" t="str">
            <v>g</v>
          </cell>
        </row>
        <row r="70">
          <cell r="A70" t="str">
            <v>ישיר -איי. די. איי. חברה לביטוח בע"מ</v>
          </cell>
          <cell r="B70">
            <v>512280058</v>
          </cell>
          <cell r="C70" t="str">
            <v>b</v>
          </cell>
        </row>
        <row r="71">
          <cell r="A71" t="str">
            <v>ישיר בית השקעות (קופות גמל) בע"מ</v>
          </cell>
          <cell r="B71">
            <v>513671727</v>
          </cell>
          <cell r="C71" t="str">
            <v>g</v>
          </cell>
        </row>
        <row r="72">
          <cell r="A72" t="str">
            <v>כ.פ.י. - החברה הישראלית לניהול זכויות עובדי חברת החשמל בע"מ</v>
          </cell>
          <cell r="B72">
            <v>513452201</v>
          </cell>
          <cell r="C72" t="str">
            <v>p</v>
          </cell>
        </row>
        <row r="73">
          <cell r="A73" t="str">
            <v>כור-תדיראן גמל בע"מ</v>
          </cell>
          <cell r="B73">
            <v>512459751</v>
          </cell>
          <cell r="C73" t="str">
            <v>g</v>
          </cell>
        </row>
        <row r="74">
          <cell r="A74" t="str">
            <v>כלל ביטוח אשראי בע"מ</v>
          </cell>
          <cell r="B74">
            <v>510888985</v>
          </cell>
          <cell r="C74" t="str">
            <v>b</v>
          </cell>
        </row>
        <row r="75">
          <cell r="A75" t="str">
            <v>כלל בריאות חברה לביטוח בע"מ</v>
          </cell>
          <cell r="B75">
            <v>520034414</v>
          </cell>
          <cell r="C75" t="str">
            <v>b</v>
          </cell>
        </row>
        <row r="76">
          <cell r="A76" t="str">
            <v>כלל גמל בע"מ</v>
          </cell>
          <cell r="B76">
            <v>511160434</v>
          </cell>
          <cell r="C76" t="str">
            <v>g</v>
          </cell>
        </row>
        <row r="77">
          <cell r="A77" t="str">
            <v>כלל חברה לביטוח בע"מ</v>
          </cell>
          <cell r="B77">
            <v>520024647</v>
          </cell>
          <cell r="C77" t="str">
            <v>b</v>
          </cell>
        </row>
        <row r="78">
          <cell r="A78" t="str">
            <v>לאומי קמ"פ בע"מ</v>
          </cell>
          <cell r="B78">
            <v>510694821</v>
          </cell>
          <cell r="C78" t="str">
            <v>g</v>
          </cell>
        </row>
        <row r="79">
          <cell r="A79" t="str">
            <v>להבה - קרן השתלמות בע"מ</v>
          </cell>
          <cell r="B79">
            <v>512362419</v>
          </cell>
          <cell r="C79" t="str">
            <v>g</v>
          </cell>
        </row>
        <row r="80">
          <cell r="A80" t="str">
            <v>לעתיד חברה לניהול קרנות פנסיה בע"מ</v>
          </cell>
          <cell r="B80">
            <v>511423048</v>
          </cell>
          <cell r="C80" t="str">
            <v>p</v>
          </cell>
        </row>
        <row r="81">
          <cell r="A81" t="str">
            <v>מבטחים מוסד לביטוח סוציאלי של העובדים בע"מ</v>
          </cell>
          <cell r="B81">
            <v>520019686</v>
          </cell>
          <cell r="C81" t="str">
            <v>g</v>
          </cell>
        </row>
        <row r="82">
          <cell r="A82" t="str">
            <v>מבטחים מוסד לביטוח סוציאלי של העובדים בע"מ</v>
          </cell>
          <cell r="B82">
            <v>520019688</v>
          </cell>
          <cell r="C82" t="str">
            <v>p</v>
          </cell>
        </row>
        <row r="83">
          <cell r="A83" t="str">
            <v>מגדל גמל פלטינום בע"מ</v>
          </cell>
          <cell r="B83">
            <v>513456996</v>
          </cell>
          <cell r="C83" t="str">
            <v>g</v>
          </cell>
        </row>
        <row r="84">
          <cell r="A84" t="str">
            <v>מגדל חברה לביטוח בע"מ</v>
          </cell>
          <cell r="B84">
            <v>520004896</v>
          </cell>
          <cell r="C84" t="str">
            <v>b</v>
          </cell>
        </row>
        <row r="85">
          <cell r="A85" t="str">
            <v>מגדל ניהול קופות גמל בע"מ</v>
          </cell>
          <cell r="B85">
            <v>512492752</v>
          </cell>
          <cell r="C85" t="str">
            <v>g</v>
          </cell>
        </row>
        <row r="86">
          <cell r="A86" t="str">
            <v>מגן חברה לניהול קרנות פנסיה בע"מ</v>
          </cell>
          <cell r="B86">
            <v>512300757</v>
          </cell>
          <cell r="C86" t="str">
            <v>p</v>
          </cell>
        </row>
        <row r="87">
          <cell r="A87" t="str">
            <v>מגן קרן פנסיה מרכזית בע"מ-ק.גמל</v>
          </cell>
          <cell r="B87">
            <v>570011445</v>
          </cell>
          <cell r="C87" t="str">
            <v>g</v>
          </cell>
        </row>
        <row r="88">
          <cell r="A88" t="str">
            <v>מגן קרן פנסיה מרכזית לקואופרציה ביצרנות, תחבורה ושרותים אגודה שיתופית בע"מ</v>
          </cell>
          <cell r="B88">
            <v>570011445</v>
          </cell>
          <cell r="C88" t="str">
            <v>p</v>
          </cell>
        </row>
        <row r="89">
          <cell r="A89" t="str">
            <v>מחוג - מינהל גמל לעובדי חברת חשמל לישראל בע"מ</v>
          </cell>
          <cell r="B89">
            <v>512362914</v>
          </cell>
          <cell r="C89" t="str">
            <v>g</v>
          </cell>
        </row>
        <row r="90">
          <cell r="A90" t="str">
            <v>מיטב גמל בע"מ</v>
          </cell>
          <cell r="B90">
            <v>513456376</v>
          </cell>
          <cell r="C90" t="str">
            <v>g</v>
          </cell>
        </row>
        <row r="91">
          <cell r="A91" t="str">
            <v>מיטב משען ניהול קופות גמל בע"מ</v>
          </cell>
          <cell r="B91">
            <v>513625806</v>
          </cell>
          <cell r="C91" t="str">
            <v>g</v>
          </cell>
        </row>
        <row r="92">
          <cell r="A92" t="str">
            <v>מיטב פנסיה בע"מ</v>
          </cell>
          <cell r="B92">
            <v>513574699</v>
          </cell>
          <cell r="C92" t="str">
            <v>p</v>
          </cell>
        </row>
        <row r="93">
          <cell r="A93" t="str">
            <v>מיטבית - עתודות חברה לניהול קרנות פנסיה בע"מ</v>
          </cell>
          <cell r="B93">
            <v>512244146</v>
          </cell>
          <cell r="C93" t="str">
            <v>p</v>
          </cell>
        </row>
        <row r="94">
          <cell r="A94" t="str">
            <v>מילניום גמל והשתלמות בע"מ</v>
          </cell>
          <cell r="B94">
            <v>513738088</v>
          </cell>
          <cell r="C94" t="str">
            <v>g</v>
          </cell>
        </row>
        <row r="95">
          <cell r="A95" t="str">
            <v>מישור קרן השתלמות על יסודיים בע"מ</v>
          </cell>
          <cell r="B95">
            <v>520024985</v>
          </cell>
          <cell r="C95" t="str">
            <v>g</v>
          </cell>
        </row>
        <row r="96">
          <cell r="A96" t="str">
            <v>מנוף ניהול קרנות פנסיה בע"מ</v>
          </cell>
          <cell r="B96">
            <v>512262577</v>
          </cell>
          <cell r="C96" t="str">
            <v>p</v>
          </cell>
        </row>
        <row r="97">
          <cell r="A97" t="str">
            <v>מנורה מבטחים גמל בע"מ</v>
          </cell>
          <cell r="B97">
            <v>512790221</v>
          </cell>
          <cell r="C97" t="str">
            <v>g</v>
          </cell>
        </row>
        <row r="98">
          <cell r="A98" t="str">
            <v>מנורה מבטחים חברה לביטוח בע"מ</v>
          </cell>
          <cell r="B98">
            <v>520042540</v>
          </cell>
          <cell r="C98" t="str">
            <v>b</v>
          </cell>
        </row>
        <row r="99">
          <cell r="A99" t="str">
            <v>מנורה מבטחים פנסיה בע"מ</v>
          </cell>
          <cell r="B99">
            <v>512245812</v>
          </cell>
          <cell r="C99" t="str">
            <v>p</v>
          </cell>
        </row>
        <row r="100">
          <cell r="A100" t="str">
            <v>מקפת החדשה ניהול קופות גמל בע"מ</v>
          </cell>
          <cell r="B100">
            <v>513467118</v>
          </cell>
          <cell r="C100" t="str">
            <v>g</v>
          </cell>
        </row>
        <row r="101">
          <cell r="A101" t="str">
            <v>מקפת החדשה ניהול קרנות פנסיה ותגמולים בע"מ</v>
          </cell>
          <cell r="B101">
            <v>512237744</v>
          </cell>
          <cell r="C101" t="str">
            <v>p</v>
          </cell>
        </row>
        <row r="102">
          <cell r="A102" t="str">
            <v>מרכנתיל ניהול קופות גמל בע"מ</v>
          </cell>
          <cell r="B102">
            <v>512038175</v>
          </cell>
          <cell r="C102" t="str">
            <v>g</v>
          </cell>
        </row>
        <row r="103">
          <cell r="A103" t="str">
            <v>נגב קופה לפיצויים</v>
          </cell>
          <cell r="B103">
            <v>511038507</v>
          </cell>
          <cell r="C103" t="str">
            <v>g</v>
          </cell>
        </row>
        <row r="104">
          <cell r="A104" t="str">
            <v>ניו קופל חברה לביטוח בע''מ</v>
          </cell>
          <cell r="B104">
            <v>513879189</v>
          </cell>
          <cell r="C104" t="str">
            <v>b</v>
          </cell>
        </row>
        <row r="105">
          <cell r="A105" t="str">
            <v>נתיב קרן הפנסיה של פועלי ועובדי מפעלי משק ההסתדרות בע"מ</v>
          </cell>
          <cell r="B105">
            <v>520022351</v>
          </cell>
          <cell r="C105" t="str">
            <v>p</v>
          </cell>
        </row>
        <row r="106">
          <cell r="A106" t="str">
            <v>נתיב קרן הפנסיה של פועלי ועובדי מפעלי משק ההסתדרות בע"מ (נתיב גמל)</v>
          </cell>
          <cell r="B106">
            <v>520022351</v>
          </cell>
          <cell r="C106" t="str">
            <v>g</v>
          </cell>
        </row>
        <row r="107">
          <cell r="A107" t="str">
            <v>סמל חברה לניהול קופות גמל בע"מ</v>
          </cell>
          <cell r="B107">
            <v>511412736</v>
          </cell>
          <cell r="C107" t="str">
            <v>g</v>
          </cell>
        </row>
        <row r="108">
          <cell r="A108" t="str">
            <v>ספרינג - ניהול קרן פנסיה בע"מ</v>
          </cell>
          <cell r="B108">
            <v>511652935</v>
          </cell>
          <cell r="C108" t="str">
            <v>p</v>
          </cell>
        </row>
        <row r="109">
          <cell r="A109" t="str">
            <v>עו"ס - חברה לניהול קופות גמל בע"מ</v>
          </cell>
          <cell r="B109">
            <v>520042573</v>
          </cell>
          <cell r="C109" t="str">
            <v>g</v>
          </cell>
        </row>
        <row r="110">
          <cell r="A110" t="str">
            <v>עומר קרן לביטוח הדדי</v>
          </cell>
          <cell r="B110">
            <v>520028655</v>
          </cell>
          <cell r="C110" t="str">
            <v>g</v>
          </cell>
        </row>
        <row r="111">
          <cell r="A111" t="str">
            <v>עוצ"מ קופ"ג של עובדי ציבור במושבים בע"מ</v>
          </cell>
          <cell r="B111">
            <v>570009449</v>
          </cell>
          <cell r="C111" t="str">
            <v>g</v>
          </cell>
        </row>
        <row r="112">
          <cell r="A112" t="str">
            <v>עמ"י - חברה לניהול קופות גמל ענפיות בע"מ</v>
          </cell>
          <cell r="B112">
            <v>520042581</v>
          </cell>
          <cell r="C112" t="str">
            <v>g</v>
          </cell>
        </row>
        <row r="113">
          <cell r="A113" t="str">
            <v>עמית קופה לפנסיה ותגמולים בע"מ</v>
          </cell>
          <cell r="B113">
            <v>520019134</v>
          </cell>
          <cell r="C113" t="str">
            <v>g</v>
          </cell>
        </row>
        <row r="114">
          <cell r="A114" t="str">
            <v>עמית קופה לפנסיה ותגמולים בע"מ</v>
          </cell>
          <cell r="B114">
            <v>520019134</v>
          </cell>
          <cell r="C114" t="str">
            <v>p</v>
          </cell>
        </row>
        <row r="115">
          <cell r="A115" t="str">
            <v>ענבל חברה לביטוח בע"מ</v>
          </cell>
          <cell r="B115">
            <v>520031030</v>
          </cell>
          <cell r="C115" t="str">
            <v>b</v>
          </cell>
        </row>
        <row r="116">
          <cell r="A116" t="str">
            <v>עתודה - קופת תגמולים ופיצויים בנתניה א.ש. בע"מ</v>
          </cell>
          <cell r="B116">
            <v>570013417</v>
          </cell>
          <cell r="C116" t="str">
            <v>g</v>
          </cell>
        </row>
        <row r="117">
          <cell r="A117" t="str">
            <v>עתודות קרן פנסיה לשכירים ועצמאים בע"מ</v>
          </cell>
          <cell r="B117">
            <v>511789190</v>
          </cell>
          <cell r="C117" t="str">
            <v>p</v>
          </cell>
        </row>
        <row r="118">
          <cell r="A118" t="str">
            <v>עתידית קופות גמל בע"מ</v>
          </cell>
          <cell r="B118">
            <v>512867367</v>
          </cell>
          <cell r="C118" t="str">
            <v>g</v>
          </cell>
        </row>
        <row r="119">
          <cell r="A119" t="str">
            <v>פסגות אופק גמל בע"מ</v>
          </cell>
          <cell r="B119">
            <v>513765347</v>
          </cell>
          <cell r="C119" t="str">
            <v>g</v>
          </cell>
        </row>
        <row r="120">
          <cell r="A120" t="str">
            <v>פריזמה קופות גמל בע"מ</v>
          </cell>
          <cell r="B120">
            <v>512052432</v>
          </cell>
          <cell r="C120" t="str">
            <v>g</v>
          </cell>
        </row>
        <row r="121">
          <cell r="A121" t="str">
            <v>פריזמה קופות גמל החדשה בע"מ</v>
          </cell>
          <cell r="B121">
            <v>513830380</v>
          </cell>
          <cell r="C121" t="str">
            <v>g</v>
          </cell>
        </row>
        <row r="122">
          <cell r="A122" t="str">
            <v>פרפקט קופות גמל בע"מ</v>
          </cell>
          <cell r="B122">
            <v>513668319</v>
          </cell>
          <cell r="C122" t="str">
            <v>g</v>
          </cell>
        </row>
        <row r="123">
          <cell r="A123" t="str">
            <v>ק.ה.ר הקרן השתלמות לרוקחים בע"מ</v>
          </cell>
          <cell r="B123">
            <v>520030198</v>
          </cell>
          <cell r="C123" t="str">
            <v>g</v>
          </cell>
        </row>
        <row r="124">
          <cell r="A124" t="str">
            <v>ק.ל.ע. - קרן השתלמות לעובדים סוציאליים בע"מ</v>
          </cell>
          <cell r="B124">
            <v>520030941</v>
          </cell>
          <cell r="C124" t="str">
            <v>g</v>
          </cell>
        </row>
        <row r="125">
          <cell r="A125" t="str">
            <v>ק.ס.מ. קרן השתלמות לביוכימאים  ומקרוביולוגים בע"מ</v>
          </cell>
          <cell r="B125">
            <v>520029620</v>
          </cell>
          <cell r="C125" t="str">
            <v>g</v>
          </cell>
        </row>
        <row r="126">
          <cell r="A126" t="str">
            <v>קהל קרן השתלמות לעובדים בע"מ</v>
          </cell>
          <cell r="B126">
            <v>520031410</v>
          </cell>
          <cell r="C126" t="str">
            <v>g</v>
          </cell>
        </row>
        <row r="127">
          <cell r="A127" t="str">
            <v>קו הבריאות קופת תגמולים ופיצויים בע"מ</v>
          </cell>
          <cell r="B127">
            <v>512008335</v>
          </cell>
          <cell r="C127" t="str">
            <v>g</v>
          </cell>
        </row>
        <row r="128">
          <cell r="A128" t="str">
            <v>קואטרו גמל בע"מ</v>
          </cell>
          <cell r="B128">
            <v>513621169</v>
          </cell>
          <cell r="C128" t="str">
            <v>g</v>
          </cell>
        </row>
        <row r="129">
          <cell r="A129" t="str">
            <v>קובץ - חברה לניהול קופ"ג בע"מ</v>
          </cell>
          <cell r="B129">
            <v>511496515</v>
          </cell>
          <cell r="C129" t="str">
            <v>g</v>
          </cell>
        </row>
        <row r="130">
          <cell r="A130" t="str">
            <v>קופ"ג לעוב' אקדמאים של אוני' ת"א</v>
          </cell>
          <cell r="B130">
            <v>520027004</v>
          </cell>
          <cell r="C130" t="str">
            <v>g</v>
          </cell>
        </row>
        <row r="131">
          <cell r="A131" t="str">
            <v>קופ"ג של העובדים בבתי הקולנוע א. ש. בע"מ</v>
          </cell>
          <cell r="B131">
            <v>570004879</v>
          </cell>
          <cell r="C131" t="str">
            <v>g</v>
          </cell>
        </row>
        <row r="132">
          <cell r="A132" t="str">
            <v>קופ"ג של הפקידים והפועלים בעירית רמת גן</v>
          </cell>
          <cell r="B132">
            <v>570010033</v>
          </cell>
          <cell r="C132" t="str">
            <v>g</v>
          </cell>
        </row>
        <row r="133">
          <cell r="A133" t="str">
            <v>קופ"ג של עובדי מגדל - חברה לבטוח בע"מ</v>
          </cell>
          <cell r="B133">
            <v>520019837</v>
          </cell>
          <cell r="C133" t="str">
            <v>g</v>
          </cell>
        </row>
        <row r="134">
          <cell r="A134" t="str">
            <v>קופ"ג של עובדי מפעל נייר אמריקאיים ישראלים בע"מ</v>
          </cell>
          <cell r="B134">
            <v>520021353</v>
          </cell>
          <cell r="C134" t="str">
            <v>g</v>
          </cell>
        </row>
        <row r="135">
          <cell r="A135" t="str">
            <v>קופ"ג של פקידי צים בע"מ</v>
          </cell>
          <cell r="B135">
            <v>570008433</v>
          </cell>
          <cell r="C135" t="str">
            <v>g</v>
          </cell>
        </row>
        <row r="136">
          <cell r="A136" t="str">
            <v>קופה לחסכון ועזרה הדדית של משה"ב בע"מ</v>
          </cell>
          <cell r="B136">
            <v>520027699</v>
          </cell>
          <cell r="C136" t="str">
            <v>g</v>
          </cell>
        </row>
        <row r="137">
          <cell r="A137" t="str">
            <v>קופה לתגמולים ופנסיה של עובדי הסוכנות היהודית לא"י בע"מ</v>
          </cell>
          <cell r="B137">
            <v>520022518</v>
          </cell>
          <cell r="C137" t="str">
            <v>p</v>
          </cell>
        </row>
        <row r="138">
          <cell r="A138" t="str">
            <v>קופת גמל לעובדים חודשיים בתעשייה הצבאית בע"מ</v>
          </cell>
          <cell r="B138">
            <v>520032400</v>
          </cell>
          <cell r="C138" t="str">
            <v>g</v>
          </cell>
        </row>
        <row r="139">
          <cell r="A139" t="str">
            <v>קופת הפיצויים של עובדי אמישראגז בע"מ</v>
          </cell>
          <cell r="B139">
            <v>520020801</v>
          </cell>
          <cell r="C139" t="str">
            <v>g</v>
          </cell>
        </row>
        <row r="140">
          <cell r="A140" t="str">
            <v>קופת הפנסיה לעובדי הדסה בע"מ</v>
          </cell>
          <cell r="B140">
            <v>520022963</v>
          </cell>
          <cell r="C140" t="str">
            <v>p</v>
          </cell>
        </row>
        <row r="141">
          <cell r="A141" t="str">
            <v>קופת הפנסיה של הסתדרות העובדים הלאומית בע"מ</v>
          </cell>
          <cell r="B141">
            <v>520022831</v>
          </cell>
          <cell r="C141" t="str">
            <v>p</v>
          </cell>
        </row>
        <row r="142">
          <cell r="A142" t="str">
            <v>קופת התגמולים של עובדי "אליאנס" מפעלי צמיגים וגומי בע"מ - אגודה שיתופית בע"מ</v>
          </cell>
          <cell r="B142">
            <v>570013623</v>
          </cell>
          <cell r="C142" t="str">
            <v>g</v>
          </cell>
        </row>
        <row r="143">
          <cell r="A143" t="str">
            <v>קופת התגמולים של עובדי בנק אגוד לישראל בע"מ</v>
          </cell>
          <cell r="B143">
            <v>520022815</v>
          </cell>
          <cell r="C143" t="str">
            <v>g</v>
          </cell>
        </row>
        <row r="144">
          <cell r="A144" t="str">
            <v>קופת התגמולים של עובדי מוסדות הסתדרות העובדים הלאומית בא"י אג"ש בע"מ</v>
          </cell>
          <cell r="B144">
            <v>510616998</v>
          </cell>
          <cell r="C144" t="str">
            <v>g</v>
          </cell>
        </row>
        <row r="145">
          <cell r="A145" t="str">
            <v>קופת התגמולים של עובדי תה"ל בע"מ</v>
          </cell>
          <cell r="B145">
            <v>570012690</v>
          </cell>
          <cell r="C145" t="str">
            <v>g</v>
          </cell>
        </row>
        <row r="146">
          <cell r="A146" t="str">
            <v>קופת התגמולים של פקידי ב.ד.ל. בע"מ</v>
          </cell>
          <cell r="B146">
            <v>520014614</v>
          </cell>
          <cell r="C146" t="str">
            <v>g</v>
          </cell>
        </row>
        <row r="147">
          <cell r="A147" t="str">
            <v>קופת התגמולים של פקידי בנק לאומי לישראל בע"מ</v>
          </cell>
          <cell r="B147">
            <v>520005497</v>
          </cell>
          <cell r="C147" t="str">
            <v>g</v>
          </cell>
        </row>
        <row r="148">
          <cell r="A148" t="str">
            <v>קופת התגמולים של פקידי בנק לאומי למשכנתאות בע"מ</v>
          </cell>
          <cell r="B148">
            <v>520021338</v>
          </cell>
          <cell r="C148" t="str">
            <v>g</v>
          </cell>
        </row>
        <row r="149">
          <cell r="A149" t="str">
            <v>קופת התגמולים של פקידי מרכנתיל דיסקונט בע"מ</v>
          </cell>
          <cell r="B149">
            <v>520029190</v>
          </cell>
          <cell r="C149" t="str">
            <v>g</v>
          </cell>
        </row>
        <row r="150">
          <cell r="A150" t="str">
            <v>קופת תגמולים ופנסיה של עובדי הסוכנות היהודית לא"י בע"מ</v>
          </cell>
          <cell r="B150">
            <v>520022518</v>
          </cell>
          <cell r="C150" t="str">
            <v>g</v>
          </cell>
        </row>
        <row r="151">
          <cell r="A151" t="str">
            <v>קופת תגמולים יניב בהתישבות הדתית - א.ש. בע"מ</v>
          </cell>
          <cell r="B151">
            <v>570014597</v>
          </cell>
          <cell r="C151" t="str">
            <v>g</v>
          </cell>
        </row>
        <row r="152">
          <cell r="A152" t="str">
            <v>קופת תגמולים לעובדי האוניברסיטה העברית ירושלים בע"מ</v>
          </cell>
          <cell r="B152">
            <v>510960586</v>
          </cell>
          <cell r="C152" t="str">
            <v>g</v>
          </cell>
        </row>
        <row r="153">
          <cell r="A153" t="str">
            <v>קופת תגמולים של הקואופרציה הצרכנית א.ש. בע"מ</v>
          </cell>
          <cell r="B153">
            <v>570022673</v>
          </cell>
          <cell r="C153" t="str">
            <v>g</v>
          </cell>
        </row>
        <row r="154">
          <cell r="A154" t="str">
            <v>קופת תגמולים של עובדי אל על נתיבי אוויר לישראל בע"מ אגודה שיתופית</v>
          </cell>
          <cell r="B154">
            <v>570011767</v>
          </cell>
          <cell r="C154" t="str">
            <v>g</v>
          </cell>
        </row>
        <row r="155">
          <cell r="A155" t="str">
            <v>קופת תגמולים של עובדי בנק אוצר החייל בע"מ</v>
          </cell>
          <cell r="B155">
            <v>520027541</v>
          </cell>
          <cell r="C155" t="str">
            <v>g</v>
          </cell>
        </row>
        <row r="156">
          <cell r="A156" t="str">
            <v>קופת תגמולים של עובדי התעשיה האוירית לישראל בע"מ</v>
          </cell>
          <cell r="B156">
            <v>570014928</v>
          </cell>
          <cell r="C156" t="str">
            <v>g</v>
          </cell>
        </row>
        <row r="157">
          <cell r="A157" t="str">
            <v>קופת"ג של עובדי עירית חיפה</v>
          </cell>
          <cell r="B157">
            <v>570005959</v>
          </cell>
          <cell r="C157" t="str">
            <v>g</v>
          </cell>
        </row>
        <row r="158">
          <cell r="A158" t="str">
            <v>קידמה חברה לניהול קופות גמל בע"מ</v>
          </cell>
          <cell r="B158">
            <v>511599862</v>
          </cell>
          <cell r="C158" t="str">
            <v>g</v>
          </cell>
        </row>
        <row r="159">
          <cell r="A159" t="str">
            <v>קרן בטוח ופנסיה לפועלים חקלאים ובלתי מקצועיים בישראל אג' שיתופית בע"מ</v>
          </cell>
          <cell r="B159">
            <v>570007476</v>
          </cell>
          <cell r="C159" t="str">
            <v>g</v>
          </cell>
        </row>
        <row r="160">
          <cell r="A160" t="str">
            <v>קרן ביטוח הדדי לחברי הסתדרות עובדי המדינה בישראל בע"מ</v>
          </cell>
          <cell r="B160">
            <v>510800402</v>
          </cell>
          <cell r="C160" t="str">
            <v>g</v>
          </cell>
        </row>
        <row r="161">
          <cell r="A161" t="str">
            <v>קרן ביטוח ופנסיה לפועלים חקלאים ובלתי מקצועיים בישראל אגודה שיתופית בע"מ</v>
          </cell>
          <cell r="B161">
            <v>570007476</v>
          </cell>
          <cell r="C161" t="str">
            <v>p</v>
          </cell>
        </row>
        <row r="162">
          <cell r="A162" t="str">
            <v>קרן גמלאות של עורכי דין בישראל בע"מ</v>
          </cell>
          <cell r="B162">
            <v>510755770</v>
          </cell>
          <cell r="C162" t="str">
            <v>p</v>
          </cell>
        </row>
        <row r="163">
          <cell r="A163" t="str">
            <v>קרן הביטוח והפנסיה של פועלי בנין ועבודות ציבוריות אגודה שיתופית בע"מ</v>
          </cell>
          <cell r="B163">
            <v>570005850</v>
          </cell>
          <cell r="C163" t="str">
            <v>p</v>
          </cell>
        </row>
        <row r="164">
          <cell r="A164" t="str">
            <v>קרן הביטוח ופנסיה של פועלי בניין ועבודות ציבוריות אגודה שיתופית בע"מ</v>
          </cell>
          <cell r="B164">
            <v>570005850</v>
          </cell>
          <cell r="C164" t="str">
            <v>g</v>
          </cell>
        </row>
        <row r="165">
          <cell r="A165" t="str">
            <v>קרן הביטוח ופנסיה של פועלי בנין ועבודות ציבוריות אגודה שיתופית בע"מ</v>
          </cell>
          <cell r="B165">
            <v>570005850</v>
          </cell>
          <cell r="C165" t="str">
            <v>g</v>
          </cell>
        </row>
        <row r="166">
          <cell r="A166" t="str">
            <v>קרן הגמלאות המרכזית של עובדי ההסתדרות בע"מ</v>
          </cell>
          <cell r="B166">
            <v>520020504</v>
          </cell>
          <cell r="C166" t="str">
            <v>p</v>
          </cell>
        </row>
        <row r="167">
          <cell r="A167" t="str">
            <v>קרן הגמלאות של חברי אגד בע"מ</v>
          </cell>
          <cell r="B167">
            <v>520020447</v>
          </cell>
          <cell r="C167" t="str">
            <v>p</v>
          </cell>
        </row>
        <row r="168">
          <cell r="A168" t="str">
            <v>קרן הגמלאות של חברי דן בע"מ</v>
          </cell>
          <cell r="B168">
            <v>520028812</v>
          </cell>
          <cell r="C168" t="str">
            <v>p</v>
          </cell>
        </row>
        <row r="169">
          <cell r="A169" t="str">
            <v>קרן השת' לעובדים בע"מ</v>
          </cell>
          <cell r="B169">
            <v>520028119</v>
          </cell>
          <cell r="C169" t="str">
            <v>g</v>
          </cell>
        </row>
        <row r="170">
          <cell r="A170" t="str">
            <v>קרן השתלמות לאקדמאים במדעי החברה והרוח בע"מ</v>
          </cell>
          <cell r="B170">
            <v>520027954</v>
          </cell>
          <cell r="C170" t="str">
            <v>g</v>
          </cell>
        </row>
        <row r="171">
          <cell r="A171" t="str">
            <v>קרן השתלמות להנדסאים וטכנאים בע"מ</v>
          </cell>
          <cell r="B171">
            <v>520028556</v>
          </cell>
          <cell r="C171" t="str">
            <v>g</v>
          </cell>
        </row>
        <row r="172">
          <cell r="A172" t="str">
            <v>קרן השתלמות לחברי עוצ"מ בע"מ</v>
          </cell>
          <cell r="B172">
            <v>520031659</v>
          </cell>
          <cell r="C172" t="str">
            <v>g</v>
          </cell>
        </row>
        <row r="173">
          <cell r="A173" t="str">
            <v>קרן השתלמות למהנדסים בע"מ</v>
          </cell>
          <cell r="B173">
            <v>520027715</v>
          </cell>
          <cell r="C173" t="str">
            <v>g</v>
          </cell>
        </row>
        <row r="174">
          <cell r="A174" t="str">
            <v>קרן השתלמות למורים העל יסודיים בע"מ</v>
          </cell>
          <cell r="B174">
            <v>520024985</v>
          </cell>
          <cell r="C174" t="str">
            <v>g</v>
          </cell>
        </row>
        <row r="175">
          <cell r="A175" t="str">
            <v>קרן השתלמות למורים וגננות בע"מ (מסלול מקוצר)</v>
          </cell>
          <cell r="B175">
            <v>520027251</v>
          </cell>
          <cell r="C175" t="str">
            <v>g</v>
          </cell>
        </row>
        <row r="176">
          <cell r="A176" t="str">
            <v>קרן השתלמות למורים וגננות בע"מ (מסלול רגיל)</v>
          </cell>
          <cell r="B176">
            <v>520027251</v>
          </cell>
          <cell r="C176" t="str">
            <v>g</v>
          </cell>
        </row>
        <row r="177">
          <cell r="A177" t="str">
            <v>קרן השתלמות למורים תיכוניים מורי סמינרים ומפקחים בע"מ (מסלול מקוצר)</v>
          </cell>
          <cell r="B177">
            <v>520028390</v>
          </cell>
          <cell r="C177" t="str">
            <v>g</v>
          </cell>
        </row>
        <row r="178">
          <cell r="A178" t="str">
            <v>קרן השתלמות למשפטנים בע"מ</v>
          </cell>
          <cell r="B178">
            <v>520028861</v>
          </cell>
          <cell r="C178" t="str">
            <v>g</v>
          </cell>
        </row>
        <row r="179">
          <cell r="A179" t="str">
            <v>קרן השתלמות לעובדי המדינה בדרוג האחיד בע"מ</v>
          </cell>
          <cell r="B179">
            <v>520032269</v>
          </cell>
          <cell r="C179" t="str">
            <v>g</v>
          </cell>
        </row>
        <row r="180">
          <cell r="A180" t="str">
            <v>קרן השתלמות לעובדי הקואופרציה הצרכנית  א.ש. בע"מ</v>
          </cell>
          <cell r="B180">
            <v>570026435</v>
          </cell>
          <cell r="C180" t="str">
            <v>g</v>
          </cell>
        </row>
        <row r="181">
          <cell r="A181" t="str">
            <v>קרן השתלמות לעובדים גלעד בע"מ - הנהלה ציבורית</v>
          </cell>
          <cell r="B181">
            <v>520033127</v>
          </cell>
          <cell r="C181" t="str">
            <v>g</v>
          </cell>
        </row>
        <row r="182">
          <cell r="A182" t="str">
            <v>קרן השתלמות של עובדי חברת חשמל בע"מ</v>
          </cell>
          <cell r="B182">
            <v>520034968</v>
          </cell>
          <cell r="C182" t="str">
            <v>g</v>
          </cell>
        </row>
        <row r="183">
          <cell r="A183" t="str">
            <v>קרן השתלמות של עובדים המדורגים בדירוג העיתונאים בע"מ</v>
          </cell>
          <cell r="B183">
            <v>520030768</v>
          </cell>
          <cell r="C183" t="str">
            <v>g</v>
          </cell>
        </row>
        <row r="184">
          <cell r="A184" t="str">
            <v>קרן השתמות למורים תיכוניים מורי סמינרים ומפקחים בע"מ (מסלול רגיל)</v>
          </cell>
          <cell r="B184">
            <v>520028390</v>
          </cell>
          <cell r="C184" t="str">
            <v>g</v>
          </cell>
        </row>
        <row r="185">
          <cell r="A185" t="str">
            <v>קרן חופשה לפועלי בנין ועבודות ציבוריות בע"מ</v>
          </cell>
          <cell r="B185">
            <v>570005850</v>
          </cell>
          <cell r="C185" t="str">
            <v>g</v>
          </cell>
        </row>
        <row r="186">
          <cell r="A186" t="str">
            <v>קרן חסכון לצבא קבע בע"מ</v>
          </cell>
          <cell r="B186">
            <v>511033060</v>
          </cell>
          <cell r="C186" t="str">
            <v>g</v>
          </cell>
        </row>
        <row r="187">
          <cell r="A187" t="str">
            <v>קרן לביטוח נזקי טבע בחקלאות</v>
          </cell>
          <cell r="B187">
            <v>520027848</v>
          </cell>
          <cell r="C187" t="str">
            <v>b</v>
          </cell>
        </row>
        <row r="188">
          <cell r="A188" t="str">
            <v>קרן מקפת א.ש. בע"מ</v>
          </cell>
          <cell r="B188">
            <v>570009852</v>
          </cell>
          <cell r="C188" t="str">
            <v>g</v>
          </cell>
        </row>
        <row r="189">
          <cell r="A189" t="str">
            <v>קרן מקפת מרכז לפנסיה ותגמולים אגודה שיתופית בע"מ</v>
          </cell>
          <cell r="B189">
            <v>570009852</v>
          </cell>
          <cell r="C189" t="str">
            <v>p</v>
          </cell>
        </row>
        <row r="190">
          <cell r="A190" t="str">
            <v>קרנית-קרן לפיצוי נפגעי  תאונות דרכים</v>
          </cell>
          <cell r="B190">
            <v>500500376</v>
          </cell>
          <cell r="C190" t="str">
            <v>b</v>
          </cell>
        </row>
        <row r="191">
          <cell r="A191" t="str">
            <v>רעות - קרן השתלמות</v>
          </cell>
          <cell r="B191">
            <v>510806870</v>
          </cell>
          <cell r="C191" t="str">
            <v>g</v>
          </cell>
        </row>
        <row r="192">
          <cell r="A192" t="str">
            <v>רשף - חברה לניהול קופת גמל למורים בע"מ</v>
          </cell>
          <cell r="B192">
            <v>512709858</v>
          </cell>
          <cell r="C192" t="str">
            <v>g</v>
          </cell>
        </row>
        <row r="193">
          <cell r="A193" t="str">
            <v>שדות - חברה לניהול קופות גמל בע"מ</v>
          </cell>
          <cell r="B193">
            <v>520042599</v>
          </cell>
          <cell r="C193" t="str">
            <v>g</v>
          </cell>
        </row>
        <row r="194">
          <cell r="A194" t="str">
            <v>שובל - חברה לניהול קופת גמל מפעלית בע"מ</v>
          </cell>
          <cell r="B194">
            <v>520042631</v>
          </cell>
          <cell r="C194" t="str">
            <v>g</v>
          </cell>
        </row>
        <row r="195">
          <cell r="A195" t="str">
            <v>שומרה חברה לביטוח בע"מ</v>
          </cell>
          <cell r="B195">
            <v>510015951</v>
          </cell>
          <cell r="C195" t="str">
            <v>b</v>
          </cell>
        </row>
        <row r="196">
          <cell r="A196" t="str">
            <v>שחר - חברה לניהול קופת גמל מפעלית למהנדסים בע"מ</v>
          </cell>
          <cell r="B196">
            <v>520042839</v>
          </cell>
          <cell r="C196" t="str">
            <v>g</v>
          </cell>
        </row>
        <row r="197">
          <cell r="A197" t="str">
            <v>שיבולת קופת תגמולים בע"מ</v>
          </cell>
          <cell r="B197">
            <v>520030693</v>
          </cell>
          <cell r="C197" t="str">
            <v>g</v>
          </cell>
        </row>
        <row r="198">
          <cell r="A198" t="str">
            <v>שירביט חברה לביטוח בע"מ</v>
          </cell>
          <cell r="B198">
            <v>512904608</v>
          </cell>
          <cell r="C198" t="str">
            <v>b</v>
          </cell>
        </row>
        <row r="199">
          <cell r="A199" t="str">
            <v>תגמולים במושבים בע"מ</v>
          </cell>
          <cell r="B199">
            <v>520022179</v>
          </cell>
          <cell r="C199" t="str">
            <v>g</v>
          </cell>
        </row>
        <row r="200">
          <cell r="A200" t="str">
            <v>תגמולים של עובדים בעירית ת"א-יפו א.ש. בע"מ</v>
          </cell>
          <cell r="B200">
            <v>570002618</v>
          </cell>
          <cell r="C200" t="str">
            <v>g</v>
          </cell>
        </row>
        <row r="201">
          <cell r="A201" t="str">
            <v>תמיר פישמן גמל והשתלמות בע"מ</v>
          </cell>
          <cell r="B201">
            <v>513571273</v>
          </cell>
          <cell r="C201" t="str">
            <v>g</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sheetData sheetId="2"/>
      <sheetData sheetId="3"/>
      <sheetData sheetId="4"/>
      <sheetData sheetId="5">
        <row r="2">
          <cell r="A2" t="str">
            <v/>
          </cell>
        </row>
        <row r="3">
          <cell r="A3" t="str">
            <v>חברה מדווחת _______</v>
          </cell>
        </row>
        <row r="4">
          <cell r="A4" t="str">
            <v>אבנר איגוד לביטוח נפגעי רכב בע"מ</v>
          </cell>
        </row>
        <row r="5">
          <cell r="A5" t="str">
            <v>אי. אם. איי-עזר חברה לביטוח משכנתאות בע"מ</v>
          </cell>
        </row>
        <row r="6">
          <cell r="A6" t="str">
            <v>אי.בי.אי גמל בע"מ</v>
          </cell>
        </row>
        <row r="7">
          <cell r="A7" t="str">
            <v>איי אי ג'י ישראל חברה לביטוח בע"מ</v>
          </cell>
        </row>
        <row r="8">
          <cell r="A8" t="str">
            <v>איילון חברה לביטוח בע"מ</v>
          </cell>
        </row>
        <row r="9">
          <cell r="A9" t="str">
            <v>איילון חברה לניהול קופות גמל בע"מ</v>
          </cell>
        </row>
        <row r="10">
          <cell r="A10" t="str">
            <v>אינפיניטי גמל בע"מ</v>
          </cell>
        </row>
        <row r="11">
          <cell r="A11" t="str">
            <v>איפקס ניהול קופות גמל בע"מ</v>
          </cell>
        </row>
        <row r="12">
          <cell r="A12" t="str">
            <v>אלטשולר שחם קופות גמל בע"מ</v>
          </cell>
        </row>
        <row r="13">
          <cell r="A13" t="str">
            <v>אליהו חברה לביטוח בע"מ</v>
          </cell>
        </row>
        <row r="14">
          <cell r="A14" t="str">
            <v>אנליסט קופות גמל בע"מ</v>
          </cell>
        </row>
        <row r="15">
          <cell r="A15" t="str">
            <v>אסיף חברה לניהול קופ"ג בע"מ</v>
          </cell>
        </row>
        <row r="16">
          <cell r="A16" t="str">
            <v>אפסילון ניהול קופות גמל בע"מ</v>
          </cell>
        </row>
        <row r="17">
          <cell r="A17" t="str">
            <v>אפקים בע"מ</v>
          </cell>
        </row>
        <row r="18">
          <cell r="A18" t="str">
            <v>אקסלנס - קופות מזרחי לשעבר בע"מ</v>
          </cell>
        </row>
        <row r="19">
          <cell r="A19" t="str">
            <v>אקסלנס נשואה גמל בע"מ</v>
          </cell>
        </row>
        <row r="20">
          <cell r="A20" t="str">
            <v>אקסלנס נשואה פנסיה (אחדות) בע"מ</v>
          </cell>
        </row>
        <row r="21">
          <cell r="A21" t="str">
            <v>ארם גמולים - חברה לניהול קופות גמל בע''מ</v>
          </cell>
        </row>
        <row r="22">
          <cell r="A22" t="str">
            <v>אשרא-החברה הישראלית לביטוח יצוא בע"מ</v>
          </cell>
        </row>
        <row r="23">
          <cell r="A23" t="str">
            <v>ב'ת למ'ד דל'ת בע"מ</v>
          </cell>
        </row>
        <row r="24">
          <cell r="A24" t="str">
            <v>ב.ס.ס.ח. - החברה הישראלית לביטוח אשראי בע"מ</v>
          </cell>
        </row>
        <row r="25">
          <cell r="A25" t="str">
            <v>ביטוח חקלאי אגודה שיתופית מרכזית בע"מ</v>
          </cell>
        </row>
        <row r="26">
          <cell r="A26" t="str">
            <v>בר קרן גמולים בע"מ</v>
          </cell>
        </row>
        <row r="27">
          <cell r="A27" t="str">
            <v>גאון גמל בע"מ</v>
          </cell>
        </row>
        <row r="28">
          <cell r="A28" t="str">
            <v>גד גמולים חברה לניהול קופות גמל בע"מ</v>
          </cell>
        </row>
        <row r="29">
          <cell r="A29" t="str">
            <v>גילעד גמלאות לעובדים דתיים בע"מ</v>
          </cell>
        </row>
        <row r="30">
          <cell r="A30" t="str">
            <v>גל גמל למורים - חברה לניהול קופות גמל למורים בע"מ</v>
          </cell>
        </row>
        <row r="31">
          <cell r="A31" t="str">
            <v>גלעד קרן פנסיה מקיפה בע"מ</v>
          </cell>
        </row>
        <row r="32">
          <cell r="A32" t="str">
            <v>דפנה ניהול קופות גמל בע"מ</v>
          </cell>
        </row>
        <row r="33">
          <cell r="A33" t="str">
            <v>דקלה חברה לביטוח בע"מ</v>
          </cell>
        </row>
        <row r="34">
          <cell r="A34" t="str">
            <v>דש ניהול קופות גמל בע"מ</v>
          </cell>
        </row>
        <row r="35">
          <cell r="A35" t="str">
            <v>האוגר קופה לחסכון תגמולים לעצמאים בע"מ</v>
          </cell>
        </row>
        <row r="36">
          <cell r="A36" t="str">
            <v>הגומל קופת גמל למורים וגננות בע"מ</v>
          </cell>
        </row>
        <row r="37">
          <cell r="A37" t="str">
            <v>החברה המנהלת של מינהל קרן ההשתלמות לפקידים עובדי המנהל והשירותים בע"מ</v>
          </cell>
        </row>
        <row r="38">
          <cell r="A38" t="str">
            <v>החברה המנהלת של רום קרן ההשתלמות לעובדי הרשויות המקומיות בע"מ</v>
          </cell>
        </row>
        <row r="39">
          <cell r="A39" t="str">
            <v>החברה לניהול קרן השתלמות לשופטים בע"מ</v>
          </cell>
        </row>
        <row r="40">
          <cell r="A40" t="str">
            <v>היהלום - א.ש. לבטוח הדדי של חברי בורסת היהלומים</v>
          </cell>
        </row>
        <row r="41">
          <cell r="A41" t="str">
            <v>הכשרת הישוב חברה לביטוח בע"מ</v>
          </cell>
        </row>
        <row r="42">
          <cell r="A42" t="str">
            <v>הלמן - אלדובי קופות גמל בע"מ</v>
          </cell>
        </row>
        <row r="43">
          <cell r="A43" t="str">
            <v>הלמן - אלדובי קרנות פנסיה בע"מ</v>
          </cell>
        </row>
        <row r="44">
          <cell r="A44" t="str">
            <v>הנדסאים וטכנאים - חברה לניהול קופות גמל בע"מ</v>
          </cell>
        </row>
        <row r="45">
          <cell r="A45" t="str">
            <v>הסת' האקדמאים במח"ר, ניהול קופו"ג בע"מ</v>
          </cell>
        </row>
        <row r="46">
          <cell r="A46" t="str">
            <v>הפניקס בריאות חברה לביטוח בע"מ</v>
          </cell>
        </row>
        <row r="47">
          <cell r="A47" t="str">
            <v>הפניקס גמל בע"מ</v>
          </cell>
        </row>
        <row r="48">
          <cell r="A48" t="str">
            <v>הפניקס חברה לביטוח בע"מ</v>
          </cell>
        </row>
        <row r="49">
          <cell r="A49" t="str">
            <v>הפניקס ניהול קרנות פנסיה וגמולים בע"מ</v>
          </cell>
        </row>
        <row r="50">
          <cell r="A50" t="str">
            <v>הראל גמל בע"מ</v>
          </cell>
        </row>
        <row r="51">
          <cell r="A51" t="str">
            <v>הראל חברה לביטוח בע"מ</v>
          </cell>
        </row>
        <row r="52">
          <cell r="A52" t="str">
            <v>הראל ניהול קרנות פנסיה בע"מ</v>
          </cell>
        </row>
        <row r="53">
          <cell r="A53" t="str">
            <v>התאגיד המנהל של המאגר לביטוח רכב חובה ("הפול") בע"מ</v>
          </cell>
        </row>
        <row r="54">
          <cell r="A54" t="str">
            <v>וויזר קופות גמל בע"מ</v>
          </cell>
        </row>
        <row r="55">
          <cell r="A55" t="str">
            <v>חברה לניהול קופות גמל של העובדים באוניברסיטה העברית בירושלים בע"מ</v>
          </cell>
        </row>
        <row r="56">
          <cell r="A56" t="str">
            <v>חברה לניהול קופות גמל של העובדים בעיריית תל - אביב יפו בע"מ</v>
          </cell>
        </row>
        <row r="57">
          <cell r="A57" t="str">
            <v>חברה לניהול קופות גמל של הפקידים והפועלים בעירית רמת גן בע"מ</v>
          </cell>
        </row>
        <row r="58">
          <cell r="A58" t="str">
            <v>חן יהב החברה לניהול קופות גמל בע"מ</v>
          </cell>
        </row>
        <row r="59">
          <cell r="A59" t="str">
            <v>חסכון יהב בע"מ</v>
          </cell>
        </row>
        <row r="60">
          <cell r="A60" t="str">
            <v>יהב - קרן השתלמות וחסכון לאחים ואחיות בע"מ</v>
          </cell>
        </row>
        <row r="61">
          <cell r="A61" t="str">
            <v>יהב - קרן השתלמות וחסכון לרופאים בע"מ</v>
          </cell>
        </row>
        <row r="62">
          <cell r="A62" t="str">
            <v>יהב - קרן השתלמות וחסכון פ.ר.ח. בע"מ</v>
          </cell>
        </row>
        <row r="63">
          <cell r="A63" t="str">
            <v>יהב השתלמות וחסכון בע"מ</v>
          </cell>
        </row>
        <row r="64">
          <cell r="A64" t="str">
            <v>יהבית קופת הגמל שליד ליד בנק יהב לעובדי המדינה בע"מ</v>
          </cell>
        </row>
        <row r="65">
          <cell r="A65" t="str">
            <v>יובלים -  ניהול קרנות פנסיה בע"מ</v>
          </cell>
        </row>
        <row r="66">
          <cell r="A66" t="str">
            <v>יובלים - ניהול קופות גמל וקרן השתלמות (1996) בע"מ</v>
          </cell>
        </row>
        <row r="67">
          <cell r="A67" t="str">
            <v>יובנק ניהול קופות גמל (2005) בע"מ</v>
          </cell>
        </row>
        <row r="68">
          <cell r="A68" t="str">
            <v>יוזמה קרן פנסיה לעצמאים בע"מ</v>
          </cell>
        </row>
        <row r="69">
          <cell r="A69" t="str">
            <v>ילין לפידות ניהול קופות גמל בע"מ</v>
          </cell>
        </row>
        <row r="70">
          <cell r="A70" t="str">
            <v>ישיר -איי. די. איי. חברה לביטוח בע"מ</v>
          </cell>
        </row>
        <row r="71">
          <cell r="A71" t="str">
            <v>ישיר בית השקעות (קופות גמל) בע"מ</v>
          </cell>
        </row>
        <row r="72">
          <cell r="A72" t="str">
            <v>כ.פ.י. - החברה הישראלית לניהול זכויות עובדי חברת החשמל בע"מ</v>
          </cell>
        </row>
        <row r="73">
          <cell r="A73" t="str">
            <v>כור-תדיראן גמל בע"מ</v>
          </cell>
        </row>
        <row r="74">
          <cell r="A74" t="str">
            <v>כלל ביטוח אשראי בע"מ</v>
          </cell>
        </row>
        <row r="75">
          <cell r="A75" t="str">
            <v>כלל בריאות חברה לביטוח בע"מ</v>
          </cell>
        </row>
        <row r="76">
          <cell r="A76" t="str">
            <v>כלל גמל בע"מ</v>
          </cell>
        </row>
        <row r="77">
          <cell r="A77" t="str">
            <v>כלל חברה לביטוח בע"מ</v>
          </cell>
        </row>
        <row r="78">
          <cell r="A78" t="str">
            <v>לאומי קמ"פ בע"מ</v>
          </cell>
        </row>
        <row r="79">
          <cell r="A79" t="str">
            <v>להבה - קרן השתלמות בע"מ</v>
          </cell>
        </row>
        <row r="80">
          <cell r="A80" t="str">
            <v>לעתיד חברה לניהול קרנות פנסיה בע"מ</v>
          </cell>
        </row>
        <row r="81">
          <cell r="A81" t="str">
            <v>מבטחים מוסד לביטוח סוציאלי של העובדים בע"מ</v>
          </cell>
        </row>
        <row r="82">
          <cell r="A82" t="str">
            <v>מבטחים מוסד לביטוח סוציאלי של העובדים בע"מ</v>
          </cell>
        </row>
        <row r="83">
          <cell r="A83" t="str">
            <v>מגדל גמל פלטינום בע"מ</v>
          </cell>
        </row>
        <row r="84">
          <cell r="A84" t="str">
            <v>מגדל חברה לביטוח בע"מ</v>
          </cell>
        </row>
        <row r="85">
          <cell r="A85" t="str">
            <v>מגדל ניהול קופות גמל בע"מ</v>
          </cell>
        </row>
        <row r="86">
          <cell r="A86" t="str">
            <v>מגן חברה לניהול קרנות פנסיה בע"מ</v>
          </cell>
        </row>
        <row r="87">
          <cell r="A87" t="str">
            <v>מגן קרן פנסיה מרכזית בע"מ-ק.גמל</v>
          </cell>
        </row>
        <row r="88">
          <cell r="A88" t="str">
            <v>מגן קרן פנסיה מרכזית לקואופרציה ביצרנות, תחבורה ושרותים אגודה שיתופית בע"מ</v>
          </cell>
        </row>
        <row r="89">
          <cell r="A89" t="str">
            <v>מחוג - מינהל גמל לעובדי חברת חשמל לישראל בע"מ</v>
          </cell>
        </row>
        <row r="90">
          <cell r="A90" t="str">
            <v>מיטב גמל בע"מ</v>
          </cell>
        </row>
        <row r="91">
          <cell r="A91" t="str">
            <v>מיטב משען ניהול קופות גמל בע"מ</v>
          </cell>
        </row>
        <row r="92">
          <cell r="A92" t="str">
            <v>מיטב פנסיה בע"מ</v>
          </cell>
        </row>
        <row r="93">
          <cell r="A93" t="str">
            <v>מיטבית - עתודות חברה לניהול קרנות פנסיה בע"מ</v>
          </cell>
        </row>
        <row r="94">
          <cell r="A94" t="str">
            <v>מילניום גמל והשתלמות בע"מ</v>
          </cell>
        </row>
        <row r="95">
          <cell r="A95" t="str">
            <v>מישור קרן השתלמות על יסודיים בע"מ</v>
          </cell>
        </row>
        <row r="96">
          <cell r="A96" t="str">
            <v>מנוף ניהול קרנות פנסיה בע"מ</v>
          </cell>
        </row>
        <row r="97">
          <cell r="A97" t="str">
            <v>מנורה מבטחים גמל בע"מ</v>
          </cell>
        </row>
        <row r="98">
          <cell r="A98" t="str">
            <v>מנורה מבטחים חברה לביטוח בע"מ</v>
          </cell>
        </row>
        <row r="99">
          <cell r="A99" t="str">
            <v>מנורה מבטחים פנסיה בע"מ</v>
          </cell>
        </row>
        <row r="100">
          <cell r="A100" t="str">
            <v>מקפת החדשה ניהול קופות גמל בע"מ</v>
          </cell>
        </row>
        <row r="101">
          <cell r="A101" t="str">
            <v>מקפת החדשה ניהול קרנות פנסיה ותגמולים בע"מ</v>
          </cell>
        </row>
        <row r="102">
          <cell r="A102" t="str">
            <v>מרכנתיל ניהול קופות גמל בע"מ</v>
          </cell>
        </row>
        <row r="103">
          <cell r="A103" t="str">
            <v>נגב קופה לפיצויים</v>
          </cell>
        </row>
        <row r="104">
          <cell r="A104" t="str">
            <v>ניו קופל חברה לביטוח בע''מ</v>
          </cell>
        </row>
        <row r="105">
          <cell r="A105" t="str">
            <v>נתיב קרן הפנסיה של פועלי ועובדי מפעלי משק ההסתדרות בע"מ</v>
          </cell>
        </row>
        <row r="106">
          <cell r="A106" t="str">
            <v>נתיב קרן הפנסיה של פועלי ועובדי מפעלי משק ההסתדרות בע"מ (נתיב גמל)</v>
          </cell>
        </row>
        <row r="107">
          <cell r="A107" t="str">
            <v>סמל חברה לניהול קופות גמל בע"מ</v>
          </cell>
        </row>
        <row r="108">
          <cell r="A108" t="str">
            <v>ספרינג - ניהול קרן פנסיה בע"מ</v>
          </cell>
        </row>
        <row r="109">
          <cell r="A109" t="str">
            <v>עו"ס - חברה לניהול קופות גמל בע"מ</v>
          </cell>
        </row>
        <row r="110">
          <cell r="A110" t="str">
            <v>עומר קרן לביטוח הדדי</v>
          </cell>
        </row>
        <row r="111">
          <cell r="A111" t="str">
            <v>עוצ"מ קופ"ג של עובדי ציבור במושבים בע"מ</v>
          </cell>
        </row>
        <row r="112">
          <cell r="A112" t="str">
            <v>עמ"י - חברה לניהול קופות גמל ענפיות בע"מ</v>
          </cell>
        </row>
        <row r="113">
          <cell r="A113" t="str">
            <v>עמית קופה לפנסיה ותגמולים בע"מ</v>
          </cell>
        </row>
        <row r="114">
          <cell r="A114" t="str">
            <v>עמית קופה לפנסיה ותגמולים בע"מ</v>
          </cell>
        </row>
        <row r="115">
          <cell r="A115" t="str">
            <v>ענבל חברה לביטוח בע"מ</v>
          </cell>
        </row>
        <row r="116">
          <cell r="A116" t="str">
            <v>עתודה - קופת תגמולים ופיצויים בנתניה א.ש. בע"מ</v>
          </cell>
        </row>
        <row r="117">
          <cell r="A117" t="str">
            <v>עתודות קרן פנסיה לשכירים ועצמאים בע"מ</v>
          </cell>
        </row>
        <row r="118">
          <cell r="A118" t="str">
            <v>עתידית קופות גמל בע"מ</v>
          </cell>
        </row>
        <row r="119">
          <cell r="A119" t="str">
            <v>פסגות אופק גמל בע"מ</v>
          </cell>
        </row>
        <row r="120">
          <cell r="A120" t="str">
            <v>פריזמה קופות גמל בע"מ</v>
          </cell>
        </row>
        <row r="121">
          <cell r="A121" t="str">
            <v>פריזמה קופות גמל החדשה בע"מ</v>
          </cell>
        </row>
        <row r="122">
          <cell r="A122" t="str">
            <v>פרפקט קופות גמל בע"מ</v>
          </cell>
        </row>
        <row r="123">
          <cell r="A123" t="str">
            <v>ק.ה.ר הקרן השתלמות לרוקחים בע"מ</v>
          </cell>
        </row>
        <row r="124">
          <cell r="A124" t="str">
            <v>ק.ל.ע. - קרן השתלמות לעובדים סוציאליים בע"מ</v>
          </cell>
        </row>
        <row r="125">
          <cell r="A125" t="str">
            <v>ק.ס.מ. קרן השתלמות לביוכימאים  ומקרוביולוגים בע"מ</v>
          </cell>
        </row>
        <row r="126">
          <cell r="A126" t="str">
            <v>קהל קרן השתלמות לעובדים בע"מ</v>
          </cell>
        </row>
        <row r="127">
          <cell r="A127" t="str">
            <v>קו הבריאות קופת תגמולים ופיצויים בע"מ</v>
          </cell>
        </row>
        <row r="128">
          <cell r="A128" t="str">
            <v>קואטרו גמל בע"מ</v>
          </cell>
        </row>
        <row r="129">
          <cell r="A129" t="str">
            <v>קובץ - חברה לניהול קופ"ג בע"מ</v>
          </cell>
        </row>
        <row r="130">
          <cell r="A130" t="str">
            <v>קופ"ג לעוב' אקדמאים של אוני' ת"א</v>
          </cell>
        </row>
        <row r="131">
          <cell r="A131" t="str">
            <v>קופ"ג של העובדים בבתי הקולנוע א. ש. בע"מ</v>
          </cell>
        </row>
        <row r="132">
          <cell r="A132" t="str">
            <v>קופ"ג של הפקידים והפועלים בעירית רמת גן</v>
          </cell>
        </row>
        <row r="133">
          <cell r="A133" t="str">
            <v>קופ"ג של עובדי מגדל - חברה לבטוח בע"מ</v>
          </cell>
        </row>
        <row r="134">
          <cell r="A134" t="str">
            <v>קופ"ג של עובדי מפעל נייר אמריקאיים ישראלים בע"מ</v>
          </cell>
        </row>
        <row r="135">
          <cell r="A135" t="str">
            <v>קופ"ג של פקידי צים בע"מ</v>
          </cell>
        </row>
        <row r="136">
          <cell r="A136" t="str">
            <v>קופה לחסכון ועזרה הדדית של משה"ב בע"מ</v>
          </cell>
        </row>
        <row r="137">
          <cell r="A137" t="str">
            <v>קופה לתגמולים ופנסיה של עובדי הסוכנות היהודית לא"י בע"מ</v>
          </cell>
        </row>
        <row r="138">
          <cell r="A138" t="str">
            <v>קופת גמל לעובדים חודשיים בתעשייה הצבאית בע"מ</v>
          </cell>
        </row>
        <row r="139">
          <cell r="A139" t="str">
            <v>קופת הפיצויים של עובדי אמישראגז בע"מ</v>
          </cell>
        </row>
        <row r="140">
          <cell r="A140" t="str">
            <v>קופת הפנסיה לעובדי הדסה בע"מ</v>
          </cell>
        </row>
        <row r="141">
          <cell r="A141" t="str">
            <v>קופת הפנסיה של הסתדרות העובדים הלאומית בע"מ</v>
          </cell>
        </row>
        <row r="142">
          <cell r="A142" t="str">
            <v>קופת התגמולים של עובדי "אליאנס" מפעלי צמיגים וגומי בע"מ - אגודה שיתופית בע"מ</v>
          </cell>
        </row>
        <row r="143">
          <cell r="A143" t="str">
            <v>קופת התגמולים של עובדי בנק אגוד לישראל בע"מ</v>
          </cell>
        </row>
        <row r="144">
          <cell r="A144" t="str">
            <v>קופת התגמולים של עובדי מוסדות הסתדרות העובדים הלאומית בא"י אג"ש בע"מ</v>
          </cell>
        </row>
        <row r="145">
          <cell r="A145" t="str">
            <v>קופת התגמולים של עובדי תה"ל בע"מ</v>
          </cell>
        </row>
        <row r="146">
          <cell r="A146" t="str">
            <v>קופת התגמולים של פקידי ב.ד.ל. בע"מ</v>
          </cell>
        </row>
        <row r="147">
          <cell r="A147" t="str">
            <v>קופת התגמולים של פקידי בנק לאומי לישראל בע"מ</v>
          </cell>
        </row>
        <row r="148">
          <cell r="A148" t="str">
            <v>קופת התגמולים של פקידי בנק לאומי למשכנתאות בע"מ</v>
          </cell>
        </row>
        <row r="149">
          <cell r="A149" t="str">
            <v>קופת התגמולים של פקידי מרכנתיל דיסקונט בע"מ</v>
          </cell>
        </row>
        <row r="150">
          <cell r="A150" t="str">
            <v>קופת תגמולים ופנסיה של עובדי הסוכנות היהודית לא"י בע"מ</v>
          </cell>
        </row>
        <row r="151">
          <cell r="A151" t="str">
            <v>קופת תגמולים יניב בהתישבות הדתית - א.ש. בע"מ</v>
          </cell>
        </row>
        <row r="152">
          <cell r="A152" t="str">
            <v>קופת תגמולים לעובדי האוניברסיטה העברית ירושלים בע"מ</v>
          </cell>
        </row>
        <row r="153">
          <cell r="A153" t="str">
            <v>קופת תגמולים של הקואופרציה הצרכנית א.ש. בע"מ</v>
          </cell>
        </row>
        <row r="154">
          <cell r="A154" t="str">
            <v>קופת תגמולים של עובדי אל על נתיבי אוויר לישראל בע"מ אגודה שיתופית</v>
          </cell>
        </row>
        <row r="155">
          <cell r="A155" t="str">
            <v>קופת תגמולים של עובדי בנק אוצר החייל בע"מ</v>
          </cell>
        </row>
        <row r="156">
          <cell r="A156" t="str">
            <v>קופת תגמולים של עובדי התעשיה האוירית לישראל בע"מ</v>
          </cell>
        </row>
        <row r="157">
          <cell r="A157" t="str">
            <v>קופת"ג של עובדי עירית חיפה</v>
          </cell>
        </row>
        <row r="158">
          <cell r="A158" t="str">
            <v>קידמה חברה לניהול קופות גמל בע"מ</v>
          </cell>
        </row>
        <row r="159">
          <cell r="A159" t="str">
            <v>קרן בטוח ופנסיה לפועלים חקלאים ובלתי מקצועיים בישראל אג' שיתופית בע"מ</v>
          </cell>
        </row>
        <row r="160">
          <cell r="A160" t="str">
            <v>קרן ביטוח הדדי לחברי הסתדרות עובדי המדינה בישראל בע"מ</v>
          </cell>
        </row>
        <row r="161">
          <cell r="A161" t="str">
            <v>קרן ביטוח ופנסיה לפועלים חקלאים ובלתי מקצועיים בישראל אגודה שיתופית בע"מ</v>
          </cell>
        </row>
        <row r="162">
          <cell r="A162" t="str">
            <v>קרן גמלאות של עורכי דין בישראל בע"מ</v>
          </cell>
        </row>
        <row r="163">
          <cell r="A163" t="str">
            <v>קרן הביטוח והפנסיה של פועלי בנין ועבודות ציבוריות אגודה שיתופית בע"מ</v>
          </cell>
        </row>
        <row r="164">
          <cell r="A164" t="str">
            <v>קרן הביטוח ופנסיה של פועלי בניין ועבודות ציבוריות אגודה שיתופית בע"מ</v>
          </cell>
        </row>
        <row r="165">
          <cell r="A165" t="str">
            <v>קרן הביטוח ופנסיה של פועלי בנין ועבודות ציבוריות אגודה שיתופית בע"מ</v>
          </cell>
        </row>
        <row r="166">
          <cell r="A166" t="str">
            <v>קרן הגמלאות המרכזית של עובדי ההסתדרות בע"מ</v>
          </cell>
        </row>
        <row r="167">
          <cell r="A167" t="str">
            <v>קרן הגמלאות של חברי אגד בע"מ</v>
          </cell>
        </row>
        <row r="168">
          <cell r="A168" t="str">
            <v>קרן הגמלאות של חברי דן בע"מ</v>
          </cell>
        </row>
        <row r="169">
          <cell r="A169" t="str">
            <v>קרן השת' לעובדים בע"מ</v>
          </cell>
        </row>
        <row r="170">
          <cell r="A170" t="str">
            <v>קרן השתלמות לאקדמאים במדעי החברה והרוח בע"מ</v>
          </cell>
        </row>
        <row r="171">
          <cell r="A171" t="str">
            <v>קרן השתלמות להנדסאים וטכנאים בע"מ</v>
          </cell>
        </row>
        <row r="172">
          <cell r="A172" t="str">
            <v>קרן השתלמות לחברי עוצ"מ בע"מ</v>
          </cell>
        </row>
        <row r="173">
          <cell r="A173" t="str">
            <v>קרן השתלמות למהנדסים בע"מ</v>
          </cell>
        </row>
        <row r="174">
          <cell r="A174" t="str">
            <v>קרן השתלמות למורים העל יסודיים בע"מ</v>
          </cell>
        </row>
        <row r="175">
          <cell r="A175" t="str">
            <v>קרן השתלמות למורים וגננות בע"מ (מסלול מקוצר)</v>
          </cell>
        </row>
        <row r="176">
          <cell r="A176" t="str">
            <v>קרן השתלמות למורים וגננות בע"מ (מסלול רגיל)</v>
          </cell>
        </row>
        <row r="177">
          <cell r="A177" t="str">
            <v>קרן השתלמות למורים תיכוניים מורי סמינרים ומפקחים בע"מ (מסלול מקוצר)</v>
          </cell>
        </row>
        <row r="178">
          <cell r="A178" t="str">
            <v>קרן השתלמות למשפטנים בע"מ</v>
          </cell>
        </row>
        <row r="179">
          <cell r="A179" t="str">
            <v>קרן השתלמות לעובדי המדינה בדרוג האחיד בע"מ</v>
          </cell>
        </row>
        <row r="180">
          <cell r="A180" t="str">
            <v>קרן השתלמות לעובדי הקואופרציה הצרכנית  א.ש. בע"מ</v>
          </cell>
        </row>
        <row r="181">
          <cell r="A181" t="str">
            <v>קרן השתלמות לעובדים גלעד בע"מ - הנהלה ציבורית</v>
          </cell>
        </row>
        <row r="182">
          <cell r="A182" t="str">
            <v>קרן השתלמות של עובדי חברת חשמל בע"מ</v>
          </cell>
        </row>
        <row r="183">
          <cell r="A183" t="str">
            <v>קרן השתלמות של עובדים המדורגים בדירוג העיתונאים בע"מ</v>
          </cell>
        </row>
        <row r="184">
          <cell r="A184" t="str">
            <v>קרן השתמות למורים תיכוניים מורי סמינרים ומפקחים בע"מ (מסלול רגיל)</v>
          </cell>
        </row>
        <row r="185">
          <cell r="A185" t="str">
            <v>קרן חופשה לפועלי בנין ועבודות ציבוריות בע"מ</v>
          </cell>
        </row>
        <row r="186">
          <cell r="A186" t="str">
            <v>קרן חסכון לצבא קבע בע"מ</v>
          </cell>
        </row>
        <row r="187">
          <cell r="A187" t="str">
            <v>קרן לביטוח נזקי טבע בחקלאות</v>
          </cell>
        </row>
        <row r="188">
          <cell r="A188" t="str">
            <v>קרן מקפת א.ש. בע"מ</v>
          </cell>
        </row>
        <row r="189">
          <cell r="A189" t="str">
            <v>קרן מקפת מרכז לפנסיה ותגמולים אגודה שיתופית בע"מ</v>
          </cell>
        </row>
        <row r="190">
          <cell r="A190" t="str">
            <v>קרנית-קרן לפיצוי נפגעי  תאונות דרכים</v>
          </cell>
        </row>
        <row r="191">
          <cell r="A191" t="str">
            <v>רעות - קרן השתלמות</v>
          </cell>
        </row>
        <row r="192">
          <cell r="A192" t="str">
            <v>רשף - חברה לניהול קופת גמל למורים בע"מ</v>
          </cell>
        </row>
        <row r="193">
          <cell r="A193" t="str">
            <v>שדות - חברה לניהול קופות גמל בע"מ</v>
          </cell>
        </row>
        <row r="194">
          <cell r="A194" t="str">
            <v>שובל - חברה לניהול קופת גמל מפעלית בע"מ</v>
          </cell>
        </row>
        <row r="195">
          <cell r="A195" t="str">
            <v>שומרה חברה לביטוח בע"מ</v>
          </cell>
        </row>
        <row r="196">
          <cell r="A196" t="str">
            <v>שחר - חברה לניהול קופת גמל מפעלית למהנדסים בע"מ</v>
          </cell>
        </row>
        <row r="197">
          <cell r="A197" t="str">
            <v>שיבולת קופת תגמולים בע"מ</v>
          </cell>
        </row>
        <row r="198">
          <cell r="A198" t="str">
            <v>שירביט חברה לביטוח בע"מ</v>
          </cell>
        </row>
        <row r="199">
          <cell r="A199" t="str">
            <v>תגמולים במושבים בע"מ</v>
          </cell>
        </row>
        <row r="200">
          <cell r="A200" t="str">
            <v>תגמולים של עובדים בעירית ת"א-יפו א.ש. בע"מ</v>
          </cell>
        </row>
        <row r="201">
          <cell r="A201" t="str">
            <v>תמיר פישמן גמל והשתלמות בע"מ</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refreshError="1"/>
      <sheetData sheetId="2" refreshError="1"/>
      <sheetData sheetId="3" refreshError="1"/>
      <sheetData sheetId="4" refreshError="1"/>
      <sheetData sheetId="5"/>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mailto:dnetunim@mof.gov.i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C00000"/>
  </sheetPr>
  <dimension ref="B2:O26"/>
  <sheetViews>
    <sheetView rightToLeft="1" zoomScaleNormal="100" workbookViewId="0"/>
  </sheetViews>
  <sheetFormatPr defaultColWidth="9.140625" defaultRowHeight="12.75" x14ac:dyDescent="0.2"/>
  <cols>
    <col min="1" max="1" width="4" style="4" customWidth="1"/>
    <col min="2" max="2" width="3.5703125" style="4" bestFit="1" customWidth="1"/>
    <col min="3" max="13" width="9.140625" style="4"/>
    <col min="14" max="14" width="17.5703125" style="4" customWidth="1"/>
    <col min="15" max="16384" width="9.140625" style="4"/>
  </cols>
  <sheetData>
    <row r="2" spans="2:14" ht="17.25" customHeight="1" x14ac:dyDescent="0.25">
      <c r="B2" s="1" t="s">
        <v>0</v>
      </c>
      <c r="C2" s="2"/>
      <c r="D2" s="2"/>
      <c r="E2" s="2"/>
      <c r="F2" s="3"/>
      <c r="G2" s="3"/>
      <c r="H2" s="3"/>
      <c r="I2" s="3"/>
      <c r="J2" s="3"/>
      <c r="K2" s="3"/>
      <c r="L2" s="3"/>
      <c r="M2" s="3"/>
      <c r="N2" s="3"/>
    </row>
    <row r="3" spans="2:14" ht="29.25" customHeight="1" x14ac:dyDescent="0.2">
      <c r="B3" s="3" t="s">
        <v>1</v>
      </c>
      <c r="C3" s="379" t="s">
        <v>2</v>
      </c>
      <c r="D3" s="379"/>
      <c r="E3" s="379"/>
      <c r="F3" s="379"/>
      <c r="G3" s="379"/>
      <c r="H3" s="379"/>
      <c r="I3" s="379"/>
      <c r="J3" s="379"/>
      <c r="K3" s="379"/>
      <c r="L3" s="379"/>
      <c r="M3" s="379"/>
      <c r="N3" s="379"/>
    </row>
    <row r="4" spans="2:14" ht="29.25" customHeight="1" x14ac:dyDescent="0.2">
      <c r="B4" s="3" t="s">
        <v>3</v>
      </c>
      <c r="C4" s="379" t="s">
        <v>4</v>
      </c>
      <c r="D4" s="379"/>
      <c r="E4" s="379"/>
      <c r="F4" s="379"/>
      <c r="G4" s="379"/>
      <c r="H4" s="379"/>
      <c r="I4" s="379"/>
      <c r="J4" s="379"/>
      <c r="K4" s="379"/>
      <c r="L4" s="379"/>
      <c r="M4" s="379"/>
      <c r="N4" s="379"/>
    </row>
    <row r="5" spans="2:14" ht="15" x14ac:dyDescent="0.2">
      <c r="B5" s="3" t="s">
        <v>5</v>
      </c>
      <c r="C5" s="379" t="s">
        <v>497</v>
      </c>
      <c r="D5" s="379"/>
      <c r="E5" s="379"/>
      <c r="F5" s="379"/>
      <c r="G5" s="379"/>
      <c r="H5" s="379"/>
      <c r="I5" s="379"/>
      <c r="J5" s="379"/>
      <c r="K5" s="379"/>
      <c r="L5" s="379"/>
      <c r="M5" s="379"/>
      <c r="N5" s="379"/>
    </row>
    <row r="6" spans="2:14" ht="15" customHeight="1" x14ac:dyDescent="0.2">
      <c r="B6" s="3"/>
      <c r="C6" s="379" t="s">
        <v>528</v>
      </c>
      <c r="D6" s="379"/>
      <c r="E6" s="379"/>
      <c r="F6" s="379"/>
      <c r="G6" s="379"/>
      <c r="H6" s="379"/>
      <c r="I6" s="379"/>
      <c r="J6" s="379"/>
      <c r="K6" s="379"/>
      <c r="L6" s="379"/>
      <c r="M6" s="379"/>
      <c r="N6" s="379"/>
    </row>
    <row r="7" spans="2:14" ht="18.75" customHeight="1" x14ac:dyDescent="0.2">
      <c r="B7" s="3" t="s">
        <v>6</v>
      </c>
      <c r="C7" s="379" t="s">
        <v>459</v>
      </c>
      <c r="D7" s="379"/>
      <c r="E7" s="379"/>
      <c r="F7" s="379"/>
      <c r="G7" s="379"/>
      <c r="H7" s="379"/>
      <c r="I7" s="379"/>
      <c r="J7" s="379"/>
      <c r="K7" s="379"/>
      <c r="L7" s="379"/>
      <c r="M7" s="379"/>
      <c r="N7" s="379"/>
    </row>
    <row r="8" spans="2:14" ht="15" customHeight="1" x14ac:dyDescent="0.2">
      <c r="B8" s="3" t="s">
        <v>7</v>
      </c>
      <c r="C8" s="379" t="s">
        <v>460</v>
      </c>
      <c r="D8" s="379"/>
      <c r="E8" s="379"/>
      <c r="F8" s="379"/>
      <c r="G8" s="379"/>
      <c r="H8" s="379"/>
      <c r="I8" s="379"/>
      <c r="J8" s="379"/>
      <c r="K8" s="379"/>
      <c r="L8" s="379"/>
      <c r="M8" s="379"/>
      <c r="N8" s="379"/>
    </row>
    <row r="9" spans="2:14" ht="15" customHeight="1" x14ac:dyDescent="0.2">
      <c r="B9" s="3" t="s">
        <v>8</v>
      </c>
      <c r="C9" s="379" t="s">
        <v>461</v>
      </c>
      <c r="D9" s="379"/>
      <c r="E9" s="379"/>
      <c r="F9" s="379"/>
      <c r="G9" s="379"/>
      <c r="H9" s="379"/>
      <c r="I9" s="379"/>
      <c r="J9" s="379"/>
      <c r="K9" s="379"/>
      <c r="L9" s="379"/>
      <c r="M9" s="379"/>
      <c r="N9" s="379"/>
    </row>
    <row r="10" spans="2:14" ht="15" customHeight="1" x14ac:dyDescent="0.2">
      <c r="B10" s="3" t="s">
        <v>9</v>
      </c>
      <c r="C10" s="379" t="s">
        <v>463</v>
      </c>
      <c r="D10" s="379"/>
      <c r="E10" s="379"/>
      <c r="F10" s="379"/>
      <c r="G10" s="379"/>
      <c r="H10" s="379"/>
      <c r="I10" s="379"/>
      <c r="J10" s="379"/>
      <c r="K10" s="379"/>
      <c r="L10" s="379"/>
      <c r="M10" s="379"/>
      <c r="N10" s="379"/>
    </row>
    <row r="11" spans="2:14" ht="15" customHeight="1" x14ac:dyDescent="0.2">
      <c r="B11" s="3" t="s">
        <v>10</v>
      </c>
      <c r="C11" s="379" t="s">
        <v>464</v>
      </c>
      <c r="D11" s="379"/>
      <c r="E11" s="379"/>
      <c r="F11" s="379"/>
      <c r="G11" s="379"/>
      <c r="H11" s="379"/>
      <c r="I11" s="379"/>
      <c r="J11" s="379"/>
      <c r="K11" s="379"/>
      <c r="L11" s="379"/>
      <c r="M11" s="379"/>
      <c r="N11" s="379"/>
    </row>
    <row r="12" spans="2:14" ht="16.5" customHeight="1" x14ac:dyDescent="0.2">
      <c r="B12" s="3" t="s">
        <v>11</v>
      </c>
      <c r="C12" s="379" t="s">
        <v>12</v>
      </c>
      <c r="D12" s="379"/>
      <c r="E12" s="379"/>
      <c r="F12" s="379"/>
      <c r="G12" s="379"/>
      <c r="H12" s="379"/>
      <c r="I12" s="379"/>
      <c r="J12" s="379"/>
      <c r="K12" s="379"/>
      <c r="L12" s="379"/>
      <c r="M12" s="379"/>
      <c r="N12" s="379"/>
    </row>
    <row r="13" spans="2:14" ht="15" x14ac:dyDescent="0.2">
      <c r="B13" s="3" t="s">
        <v>13</v>
      </c>
      <c r="C13" s="379" t="s">
        <v>14</v>
      </c>
      <c r="D13" s="379"/>
      <c r="E13" s="379"/>
      <c r="F13" s="379"/>
      <c r="G13" s="379"/>
      <c r="H13" s="379"/>
      <c r="I13" s="379"/>
      <c r="J13" s="379"/>
      <c r="K13" s="379"/>
      <c r="L13" s="379"/>
      <c r="M13" s="379"/>
      <c r="N13" s="379"/>
    </row>
    <row r="14" spans="2:14" ht="15" x14ac:dyDescent="0.2">
      <c r="B14" s="3" t="s">
        <v>15</v>
      </c>
      <c r="C14" s="379" t="s">
        <v>448</v>
      </c>
      <c r="D14" s="379"/>
      <c r="E14" s="379"/>
      <c r="F14" s="379"/>
      <c r="G14" s="379"/>
      <c r="H14" s="379"/>
      <c r="I14" s="379"/>
      <c r="J14" s="379"/>
      <c r="K14" s="379"/>
      <c r="L14" s="379"/>
      <c r="M14" s="379"/>
      <c r="N14" s="379"/>
    </row>
    <row r="15" spans="2:14" ht="15" x14ac:dyDescent="0.2">
      <c r="B15" s="3" t="s">
        <v>16</v>
      </c>
      <c r="C15" s="379" t="s">
        <v>449</v>
      </c>
      <c r="D15" s="379"/>
      <c r="E15" s="379"/>
      <c r="F15" s="379"/>
      <c r="G15" s="379"/>
      <c r="H15" s="379"/>
      <c r="I15" s="379"/>
      <c r="J15" s="379"/>
      <c r="K15" s="379"/>
      <c r="L15" s="379"/>
      <c r="M15" s="379"/>
      <c r="N15" s="379"/>
    </row>
    <row r="16" spans="2:14" ht="15" x14ac:dyDescent="0.2">
      <c r="B16" s="3" t="s">
        <v>17</v>
      </c>
      <c r="C16" s="379" t="s">
        <v>450</v>
      </c>
      <c r="D16" s="379"/>
      <c r="E16" s="379"/>
      <c r="F16" s="379"/>
      <c r="G16" s="379"/>
      <c r="H16" s="379"/>
      <c r="I16" s="379"/>
      <c r="J16" s="379"/>
      <c r="K16" s="379"/>
      <c r="L16" s="379"/>
      <c r="M16" s="379"/>
      <c r="N16" s="379"/>
    </row>
    <row r="17" spans="2:15" ht="15" x14ac:dyDescent="0.2">
      <c r="B17" s="3" t="s">
        <v>18</v>
      </c>
      <c r="C17" s="379" t="s">
        <v>451</v>
      </c>
      <c r="D17" s="379"/>
      <c r="E17" s="379"/>
      <c r="F17" s="379"/>
      <c r="G17" s="379"/>
      <c r="H17" s="379"/>
      <c r="I17" s="379"/>
      <c r="J17" s="379"/>
      <c r="K17" s="379"/>
      <c r="L17" s="379"/>
      <c r="M17" s="379"/>
      <c r="N17" s="379"/>
    </row>
    <row r="21" spans="2:15" ht="15.75" x14ac:dyDescent="0.25">
      <c r="B21" s="5" t="s">
        <v>19</v>
      </c>
      <c r="C21" s="6"/>
      <c r="D21" s="6"/>
      <c r="E21" s="6"/>
      <c r="F21" s="6"/>
      <c r="G21" s="7"/>
      <c r="H21" s="7"/>
      <c r="I21" s="7"/>
      <c r="J21" s="7"/>
      <c r="K21" s="7"/>
      <c r="L21" s="7"/>
      <c r="M21" s="7"/>
      <c r="N21" s="7"/>
    </row>
    <row r="22" spans="2:15" ht="15" x14ac:dyDescent="0.2">
      <c r="B22" s="7" t="s">
        <v>1</v>
      </c>
      <c r="C22" s="380" t="s">
        <v>20</v>
      </c>
      <c r="D22" s="380"/>
      <c r="E22" s="380"/>
      <c r="F22" s="380"/>
      <c r="G22" s="380"/>
      <c r="H22" s="380"/>
      <c r="I22" s="380"/>
      <c r="J22" s="380"/>
      <c r="K22" s="380"/>
      <c r="L22" s="380"/>
      <c r="M22" s="380"/>
      <c r="N22" s="380"/>
    </row>
    <row r="23" spans="2:15" ht="15" x14ac:dyDescent="0.2">
      <c r="B23" s="7" t="s">
        <v>3</v>
      </c>
      <c r="C23" s="380" t="s">
        <v>21</v>
      </c>
      <c r="D23" s="380"/>
      <c r="E23" s="380"/>
      <c r="F23" s="380"/>
      <c r="G23" s="380"/>
      <c r="H23" s="380"/>
      <c r="I23" s="380"/>
      <c r="J23" s="380"/>
      <c r="K23" s="380"/>
      <c r="L23" s="380"/>
      <c r="M23" s="380"/>
      <c r="N23" s="380"/>
    </row>
    <row r="24" spans="2:15" ht="15" x14ac:dyDescent="0.2">
      <c r="B24" s="7" t="s">
        <v>5</v>
      </c>
      <c r="C24" s="380" t="s">
        <v>22</v>
      </c>
      <c r="D24" s="380"/>
      <c r="E24" s="380"/>
      <c r="F24" s="380"/>
      <c r="G24" s="380"/>
      <c r="H24" s="380"/>
      <c r="I24" s="380"/>
      <c r="J24" s="380"/>
      <c r="K24" s="380"/>
      <c r="L24" s="380"/>
      <c r="M24" s="380"/>
      <c r="N24" s="380"/>
    </row>
    <row r="25" spans="2:15" ht="33.75" customHeight="1" x14ac:dyDescent="0.2">
      <c r="B25" s="7" t="s">
        <v>6</v>
      </c>
      <c r="C25" s="380" t="s">
        <v>23</v>
      </c>
      <c r="D25" s="380"/>
      <c r="E25" s="380"/>
      <c r="F25" s="380"/>
      <c r="G25" s="380"/>
      <c r="H25" s="380"/>
      <c r="I25" s="380"/>
      <c r="J25" s="380"/>
      <c r="K25" s="380"/>
      <c r="L25" s="380"/>
      <c r="M25" s="380"/>
      <c r="N25" s="380"/>
      <c r="O25" s="380"/>
    </row>
    <row r="26" spans="2:15" ht="15" x14ac:dyDescent="0.2">
      <c r="B26" s="7" t="s">
        <v>24</v>
      </c>
      <c r="C26" s="380" t="s">
        <v>25</v>
      </c>
      <c r="D26" s="380"/>
      <c r="E26" s="380"/>
      <c r="F26" s="380"/>
      <c r="G26" s="380"/>
      <c r="H26" s="380"/>
      <c r="I26" s="380"/>
      <c r="J26" s="380"/>
      <c r="K26" s="380"/>
      <c r="L26" s="380"/>
      <c r="M26" s="380"/>
      <c r="N26" s="380"/>
    </row>
  </sheetData>
  <sheetProtection password="CC43" sheet="1" objects="1" scenarios="1" formatCells="0" formatColumns="0" formatRows="0"/>
  <mergeCells count="20">
    <mergeCell ref="C13:N13"/>
    <mergeCell ref="C14:N14"/>
    <mergeCell ref="C26:N26"/>
    <mergeCell ref="C16:N16"/>
    <mergeCell ref="C17:N17"/>
    <mergeCell ref="C22:N22"/>
    <mergeCell ref="C23:N23"/>
    <mergeCell ref="C24:N24"/>
    <mergeCell ref="C25:O25"/>
    <mergeCell ref="C15:N15"/>
    <mergeCell ref="C10:N10"/>
    <mergeCell ref="C11:N11"/>
    <mergeCell ref="C12:N12"/>
    <mergeCell ref="C3:N3"/>
    <mergeCell ref="C4:N4"/>
    <mergeCell ref="C5:N5"/>
    <mergeCell ref="C7:N7"/>
    <mergeCell ref="C8:N8"/>
    <mergeCell ref="C9:N9"/>
    <mergeCell ref="C6:N6"/>
  </mergeCells>
  <pageMargins left="0.75" right="0.75" top="1" bottom="1" header="0.5" footer="0.5"/>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FFFFCC"/>
  </sheetPr>
  <dimension ref="A2:Z35"/>
  <sheetViews>
    <sheetView rightToLeft="1" workbookViewId="0">
      <selection activeCell="E14" sqref="E14"/>
    </sheetView>
  </sheetViews>
  <sheetFormatPr defaultRowHeight="12.75" x14ac:dyDescent="0.2"/>
  <cols>
    <col min="1" max="1" width="3.85546875" style="212" customWidth="1"/>
    <col min="2" max="2" width="63.28515625" style="212" customWidth="1"/>
    <col min="3" max="3" width="11.42578125" style="212" customWidth="1"/>
    <col min="4" max="4" width="11.85546875" style="212" customWidth="1"/>
    <col min="5" max="5" width="23.28515625" style="212" customWidth="1"/>
    <col min="6" max="8" width="9.140625" style="212"/>
    <col min="9" max="9" width="10.42578125" style="212" customWidth="1"/>
    <col min="10" max="10" width="25.140625" style="212" customWidth="1"/>
    <col min="11" max="12" width="9.140625" style="212"/>
    <col min="13" max="13" width="10.140625" style="212" customWidth="1"/>
    <col min="14" max="16384" width="9.140625" style="212"/>
  </cols>
  <sheetData>
    <row r="2" spans="1:26" ht="21" customHeight="1" x14ac:dyDescent="0.25">
      <c r="A2" s="139" t="s">
        <v>373</v>
      </c>
      <c r="B2" s="139"/>
      <c r="C2" s="139"/>
      <c r="D2" s="139"/>
      <c r="E2" s="139"/>
      <c r="F2" s="139"/>
      <c r="G2" s="139"/>
      <c r="H2" s="139"/>
      <c r="I2" s="139"/>
      <c r="J2" s="139"/>
      <c r="K2" s="139"/>
      <c r="L2" s="139"/>
      <c r="M2" s="211"/>
    </row>
    <row r="3" spans="1:26" ht="17.25" customHeight="1" x14ac:dyDescent="0.25">
      <c r="A3" s="219" t="s">
        <v>374</v>
      </c>
      <c r="B3" s="386" t="s">
        <v>375</v>
      </c>
      <c r="C3" s="386"/>
      <c r="D3" s="386"/>
      <c r="E3" s="386"/>
      <c r="F3" s="387" t="s">
        <v>376</v>
      </c>
      <c r="G3" s="388"/>
      <c r="H3" s="388"/>
      <c r="I3" s="388"/>
      <c r="J3" s="140"/>
      <c r="K3" s="140"/>
      <c r="L3" s="140"/>
      <c r="M3" s="140"/>
    </row>
    <row r="4" spans="1:26" ht="15.75" x14ac:dyDescent="0.25">
      <c r="A4" s="141" t="s">
        <v>377</v>
      </c>
      <c r="B4" s="389" t="s">
        <v>397</v>
      </c>
      <c r="C4" s="386"/>
      <c r="D4" s="386"/>
      <c r="E4" s="386"/>
      <c r="F4" s="386"/>
      <c r="G4" s="386"/>
      <c r="H4" s="386"/>
      <c r="I4" s="386"/>
      <c r="J4" s="386"/>
      <c r="K4" s="386"/>
      <c r="L4" s="386"/>
      <c r="M4" s="386"/>
    </row>
    <row r="5" spans="1:26" ht="15.75" x14ac:dyDescent="0.25">
      <c r="A5" s="141" t="s">
        <v>378</v>
      </c>
      <c r="B5" s="386" t="s">
        <v>379</v>
      </c>
      <c r="C5" s="386"/>
      <c r="D5" s="386"/>
      <c r="E5" s="386"/>
      <c r="F5" s="386"/>
      <c r="G5" s="386"/>
      <c r="H5" s="386"/>
      <c r="I5" s="386"/>
      <c r="J5" s="386"/>
      <c r="K5" s="386"/>
      <c r="L5" s="386"/>
      <c r="M5" s="386"/>
    </row>
    <row r="6" spans="1:26" ht="15.75" x14ac:dyDescent="0.25">
      <c r="A6" s="141" t="s">
        <v>380</v>
      </c>
      <c r="B6" s="386" t="s">
        <v>381</v>
      </c>
      <c r="C6" s="386"/>
      <c r="D6" s="386"/>
      <c r="E6" s="386"/>
      <c r="F6" s="386"/>
      <c r="G6" s="386"/>
      <c r="H6" s="386"/>
      <c r="I6" s="386"/>
      <c r="J6" s="386"/>
      <c r="K6" s="386"/>
      <c r="L6" s="386"/>
      <c r="M6" s="386"/>
    </row>
    <row r="7" spans="1:26" ht="13.5" customHeight="1" x14ac:dyDescent="0.2">
      <c r="A7" s="141" t="s">
        <v>382</v>
      </c>
      <c r="B7" s="386" t="s">
        <v>383</v>
      </c>
      <c r="C7" s="386"/>
      <c r="D7" s="386"/>
      <c r="E7" s="386"/>
      <c r="F7" s="386"/>
      <c r="G7" s="386"/>
      <c r="H7" s="386"/>
      <c r="I7" s="386"/>
      <c r="J7" s="386"/>
      <c r="K7" s="386"/>
      <c r="L7" s="386"/>
      <c r="M7" s="386"/>
    </row>
    <row r="8" spans="1:26" ht="16.5" customHeight="1" x14ac:dyDescent="0.2">
      <c r="A8" s="220"/>
      <c r="B8" s="386"/>
      <c r="C8" s="386"/>
      <c r="D8" s="386"/>
      <c r="E8" s="386"/>
      <c r="F8" s="386"/>
      <c r="G8" s="386"/>
      <c r="H8" s="386"/>
      <c r="I8" s="386"/>
      <c r="J8" s="386"/>
      <c r="K8" s="386"/>
      <c r="L8" s="386"/>
      <c r="M8" s="386"/>
    </row>
    <row r="9" spans="1:26" ht="16.5" customHeight="1" x14ac:dyDescent="0.25">
      <c r="A9" s="141" t="s">
        <v>456</v>
      </c>
      <c r="B9" s="386" t="s">
        <v>457</v>
      </c>
      <c r="C9" s="386"/>
      <c r="D9" s="386"/>
      <c r="E9" s="386"/>
      <c r="F9" s="211"/>
      <c r="G9" s="211"/>
      <c r="H9" s="211"/>
      <c r="I9" s="211"/>
      <c r="J9" s="211"/>
      <c r="K9" s="211"/>
      <c r="L9" s="211"/>
      <c r="M9" s="211"/>
    </row>
    <row r="11" spans="1:26" ht="13.5" thickBot="1" x14ac:dyDescent="0.25"/>
    <row r="12" spans="1:26" ht="41.25" customHeight="1" thickBot="1" x14ac:dyDescent="0.25">
      <c r="B12" s="213" t="s">
        <v>384</v>
      </c>
      <c r="C12" s="214" t="s">
        <v>385</v>
      </c>
      <c r="D12" s="215" t="s">
        <v>386</v>
      </c>
      <c r="E12" s="216" t="s">
        <v>387</v>
      </c>
      <c r="F12" s="216" t="s">
        <v>388</v>
      </c>
      <c r="G12" s="217" t="s">
        <v>389</v>
      </c>
      <c r="H12" s="381" t="s">
        <v>390</v>
      </c>
      <c r="I12" s="381"/>
      <c r="J12" s="382"/>
    </row>
    <row r="13" spans="1:26" ht="18.75" customHeight="1" thickBot="1" x14ac:dyDescent="0.25">
      <c r="B13" s="142" t="s">
        <v>312</v>
      </c>
      <c r="C13" s="218">
        <f>VLOOKUP(B13,'רשימת גופים'!A3:B230,2,0)</f>
        <v>520030198</v>
      </c>
      <c r="D13" s="155" t="s">
        <v>534</v>
      </c>
      <c r="E13" s="156" t="s">
        <v>535</v>
      </c>
      <c r="F13" s="156">
        <v>2020</v>
      </c>
      <c r="G13" s="209" t="s">
        <v>447</v>
      </c>
      <c r="H13" s="383" t="str">
        <f>CONCATENATE("netunim","_",C13,"_",F13,".xlsx")</f>
        <v>netunim_520030198_2020.xlsx</v>
      </c>
      <c r="I13" s="384"/>
      <c r="J13" s="385"/>
      <c r="Z13" s="9" t="s">
        <v>438</v>
      </c>
    </row>
    <row r="15" spans="1:26" x14ac:dyDescent="0.2">
      <c r="B15" s="210" t="s">
        <v>425</v>
      </c>
      <c r="C15" s="221"/>
      <c r="D15" s="221"/>
    </row>
    <row r="16" spans="1:26" x14ac:dyDescent="0.2">
      <c r="B16" s="222" t="s">
        <v>424</v>
      </c>
      <c r="C16" s="221"/>
      <c r="D16" s="221"/>
    </row>
    <row r="17" spans="2:4" x14ac:dyDescent="0.2">
      <c r="B17" s="185" t="s">
        <v>455</v>
      </c>
      <c r="C17" s="221"/>
      <c r="D17" s="221"/>
    </row>
    <row r="18" spans="2:4" x14ac:dyDescent="0.2">
      <c r="B18" s="185" t="s">
        <v>412</v>
      </c>
      <c r="C18" s="221"/>
      <c r="D18" s="221" t="s">
        <v>406</v>
      </c>
    </row>
    <row r="19" spans="2:4" x14ac:dyDescent="0.2">
      <c r="B19" s="185" t="s">
        <v>413</v>
      </c>
      <c r="C19" s="221"/>
      <c r="D19" s="221" t="s">
        <v>407</v>
      </c>
    </row>
    <row r="20" spans="2:4" x14ac:dyDescent="0.2">
      <c r="B20" s="185" t="s">
        <v>414</v>
      </c>
      <c r="C20" s="221"/>
      <c r="D20" s="221" t="s">
        <v>408</v>
      </c>
    </row>
    <row r="21" spans="2:4" x14ac:dyDescent="0.2">
      <c r="B21" s="185" t="s">
        <v>415</v>
      </c>
      <c r="C21" s="221"/>
      <c r="D21" s="221" t="s">
        <v>426</v>
      </c>
    </row>
    <row r="22" spans="2:4" x14ac:dyDescent="0.2">
      <c r="B22" s="185" t="s">
        <v>416</v>
      </c>
      <c r="C22" s="221"/>
      <c r="D22" s="221" t="s">
        <v>427</v>
      </c>
    </row>
    <row r="23" spans="2:4" x14ac:dyDescent="0.2">
      <c r="B23" s="185" t="s">
        <v>417</v>
      </c>
      <c r="C23" s="221"/>
      <c r="D23" s="221" t="s">
        <v>428</v>
      </c>
    </row>
    <row r="24" spans="2:4" x14ac:dyDescent="0.2">
      <c r="B24" s="185" t="s">
        <v>418</v>
      </c>
      <c r="C24" s="221"/>
      <c r="D24" s="221" t="s">
        <v>430</v>
      </c>
    </row>
    <row r="25" spans="2:4" x14ac:dyDescent="0.2">
      <c r="B25" s="185" t="s">
        <v>419</v>
      </c>
      <c r="C25" s="221"/>
      <c r="D25" s="221" t="s">
        <v>429</v>
      </c>
    </row>
    <row r="26" spans="2:4" x14ac:dyDescent="0.2">
      <c r="B26" s="185" t="s">
        <v>420</v>
      </c>
      <c r="C26" s="221"/>
      <c r="D26" s="221" t="s">
        <v>431</v>
      </c>
    </row>
    <row r="27" spans="2:4" x14ac:dyDescent="0.2">
      <c r="B27" s="185" t="s">
        <v>421</v>
      </c>
      <c r="C27" s="221"/>
      <c r="D27" s="221" t="s">
        <v>409</v>
      </c>
    </row>
    <row r="28" spans="2:4" x14ac:dyDescent="0.2">
      <c r="B28" s="185" t="s">
        <v>422</v>
      </c>
      <c r="C28" s="221"/>
      <c r="D28" s="221" t="s">
        <v>452</v>
      </c>
    </row>
    <row r="29" spans="2:4" x14ac:dyDescent="0.2">
      <c r="B29" s="185" t="s">
        <v>423</v>
      </c>
      <c r="C29" s="221"/>
      <c r="D29" s="221" t="s">
        <v>410</v>
      </c>
    </row>
    <row r="30" spans="2:4" x14ac:dyDescent="0.2">
      <c r="B30" s="185" t="s">
        <v>439</v>
      </c>
      <c r="C30" s="221"/>
      <c r="D30" s="221" t="s">
        <v>432</v>
      </c>
    </row>
    <row r="31" spans="2:4" x14ac:dyDescent="0.2">
      <c r="B31" s="185" t="s">
        <v>440</v>
      </c>
      <c r="C31" s="221"/>
      <c r="D31" s="221" t="s">
        <v>433</v>
      </c>
    </row>
    <row r="32" spans="2:4" x14ac:dyDescent="0.2">
      <c r="B32" s="185" t="s">
        <v>441</v>
      </c>
      <c r="C32" s="221"/>
      <c r="D32" s="221" t="s">
        <v>434</v>
      </c>
    </row>
    <row r="33" spans="2:4" x14ac:dyDescent="0.2">
      <c r="B33" s="185" t="s">
        <v>442</v>
      </c>
      <c r="C33" s="221"/>
      <c r="D33" s="221" t="s">
        <v>435</v>
      </c>
    </row>
    <row r="34" spans="2:4" x14ac:dyDescent="0.2">
      <c r="B34" s="185" t="s">
        <v>443</v>
      </c>
      <c r="C34" s="221"/>
      <c r="D34" s="221" t="s">
        <v>436</v>
      </c>
    </row>
    <row r="35" spans="2:4" x14ac:dyDescent="0.2">
      <c r="B35" s="185" t="s">
        <v>444</v>
      </c>
      <c r="C35" s="221"/>
      <c r="D35" s="221" t="s">
        <v>437</v>
      </c>
    </row>
  </sheetData>
  <sheetProtection password="CC43" sheet="1" formatCells="0" formatColumns="0" formatRows="0" insertColumns="0" insertRows="0" insertHyperlinks="0" deleteColumns="0" deleteRows="0" sort="0" autoFilter="0" pivotTables="0"/>
  <mergeCells count="9">
    <mergeCell ref="H12:J12"/>
    <mergeCell ref="H13:J13"/>
    <mergeCell ref="B3:E3"/>
    <mergeCell ref="F3:I3"/>
    <mergeCell ref="B4:M4"/>
    <mergeCell ref="B5:M5"/>
    <mergeCell ref="B6:M6"/>
    <mergeCell ref="B7:M8"/>
    <mergeCell ref="B9:E9"/>
  </mergeCells>
  <dataValidations count="1">
    <dataValidation type="list" allowBlank="1" showInputMessage="1" showErrorMessage="1" sqref="B13">
      <formula1>List_Names</formula1>
    </dataValidation>
  </dataValidations>
  <hyperlinks>
    <hyperlink ref="F3" r:id="rId1"/>
    <hyperlink ref="B15" location="הוראות!A1" display="חזרה"/>
    <hyperlink ref="B18" location="'כללי א1'!A1" display="נספח א1 מספרי תביעות בביטוח כללי"/>
    <hyperlink ref="B19" location="' בריאות א2'!A1" display="נספח א2 מספרי תביעות בביטוח בריאות"/>
    <hyperlink ref="B20" location="' פנסיוני א3'!A1" display="נספח א3 מספרי תביעות בקצבת נכות (א.כ.ע), ריסק מוות וקצבת שארים"/>
    <hyperlink ref="B21" location="'נספח א4 - G'!A1" display="נספח א4 - מספרי בקשות למשיכת כספים או לקבלת קצבת זקנה (גמל)"/>
    <hyperlink ref="B22" location="'נספח א4 - P'!A1" display="נספח א4 - מספרי בקשות למשיכת כספים או לקבלת קצבת זקנה (פנסיה)"/>
    <hyperlink ref="B23" location="'נספח א4 - B'!A1" display="נספח א4 - מספרי בקשות למשיכת כספים או לקבלת קצבת זקנה (ביטוח)"/>
    <hyperlink ref="B24" location="'נספח א5 - G'!A1" display="נספח א5 - מספרי בקשות להעברת כספים בין קופות גמל או בין מסלולי השקעה (גמל)"/>
    <hyperlink ref="B25" location="'נספח א5 - P'!A1" display="נספח א5 - מספרי בקשות להעברת כספים בין קופות גמל או בין מסלולי השקעה (פנסיה)"/>
    <hyperlink ref="B26" location="'נספח א5 - B'!A1" display="נספח א5 - מספרי בקשות להעברת כספים בין קופות גמל או בין מסלולי השקעה (ביטוח)"/>
    <hyperlink ref="B27" location="'כללי ב1'!A1" display="נספח ב1 מדדי תביעות בביטוח כללי"/>
    <hyperlink ref="B28" location="'  בריאות ב2'!A1" display="נספח ב2 מדדי תביעות בביטוח בריאות"/>
    <hyperlink ref="B29" location="' פנסיוני ב3'!A1" display="נספח ב3 מדדי תביעות בקצבת נכות (א.כ.ע), ריסק מוות וקצבת שארים"/>
    <hyperlink ref="B30" location="'נספח ב4 - G'!A1" display="נספח ב4 - מדדי בקשות למשיכת כספים או לקבלת קצבת זקנה (גמל)"/>
    <hyperlink ref="B31" location="'נספח ב4 - P'!A1" display="נספח ב4 - מדדי בקשות למשיכת כספים או לקבלת קצבת זקנה (פנסיה)"/>
    <hyperlink ref="B32" location="'נספח ב4 - B'!A1" display="נספח ב4 - מדדי בקשות למשיכת כספים או לקבלת קצבת זקנה (ביטוח)"/>
    <hyperlink ref="B33" location="'נספח ב5 - G'!A1" display="נספח ב5 - מדדי בקשות להעברת כספים בין קופות גמל או בין מסלולי השקעה (גמל)"/>
    <hyperlink ref="B34" location="'נספח ב5 - P'!A1" display="נספח ב5 - מדדי בקשות להעברת כספים בין קופות גמל או בין מסלולי השקעה (פנסיה)"/>
    <hyperlink ref="B35" location="'נספח ב5 - B'!A1" display="נספח ב5 - מדדי בקשות להעברת כספים בין קופות גמל או בין מסלולי השקעה (ביטוח)"/>
    <hyperlink ref="B17" location="'רשימת גופים'!A1" display="רשימת גופים"/>
  </hyperlinks>
  <pageMargins left="0.7" right="0.7" top="0.75" bottom="0.75" header="0.3" footer="0.3"/>
  <pageSetup paperSize="9" orientation="portrait" r:id="rId2"/>
  <ignoredErrors>
    <ignoredError sqref="H13" unlockedFormula="1"/>
  </ignoredError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CC"/>
  </sheetPr>
  <dimension ref="A1:I207"/>
  <sheetViews>
    <sheetView rightToLeft="1" topLeftCell="A107" workbookViewId="0">
      <selection activeCell="B133" sqref="B133"/>
    </sheetView>
  </sheetViews>
  <sheetFormatPr defaultRowHeight="12.75" x14ac:dyDescent="0.2"/>
  <cols>
    <col min="1" max="1" width="62.140625" customWidth="1"/>
    <col min="2" max="2" width="14" customWidth="1"/>
  </cols>
  <sheetData>
    <row r="1" spans="1:9" x14ac:dyDescent="0.2">
      <c r="A1" s="182" t="s">
        <v>425</v>
      </c>
    </row>
    <row r="3" spans="1:9" ht="13.5" thickBot="1" x14ac:dyDescent="0.25">
      <c r="A3" s="136" t="s">
        <v>196</v>
      </c>
      <c r="B3">
        <v>123456789</v>
      </c>
    </row>
    <row r="4" spans="1:9" x14ac:dyDescent="0.2">
      <c r="A4" t="s">
        <v>197</v>
      </c>
      <c r="B4">
        <v>512304882</v>
      </c>
      <c r="D4" s="390" t="s">
        <v>454</v>
      </c>
      <c r="E4" s="391"/>
      <c r="F4" s="391"/>
      <c r="G4" s="391"/>
      <c r="H4" s="391"/>
      <c r="I4" s="392"/>
    </row>
    <row r="5" spans="1:9" ht="13.5" thickBot="1" x14ac:dyDescent="0.25">
      <c r="A5" t="s">
        <v>198</v>
      </c>
      <c r="B5">
        <v>520042169</v>
      </c>
      <c r="D5" s="393"/>
      <c r="E5" s="394"/>
      <c r="F5" s="394"/>
      <c r="G5" s="394"/>
      <c r="H5" s="394"/>
      <c r="I5" s="395"/>
    </row>
    <row r="6" spans="1:9" x14ac:dyDescent="0.2">
      <c r="A6" t="s">
        <v>199</v>
      </c>
      <c r="B6">
        <v>520029851</v>
      </c>
    </row>
    <row r="7" spans="1:9" x14ac:dyDescent="0.2">
      <c r="A7" t="s">
        <v>200</v>
      </c>
      <c r="B7">
        <v>512401449</v>
      </c>
    </row>
    <row r="8" spans="1:9" x14ac:dyDescent="0.2">
      <c r="A8" t="s">
        <v>201</v>
      </c>
      <c r="B8">
        <v>570003152</v>
      </c>
    </row>
    <row r="9" spans="1:9" x14ac:dyDescent="0.2">
      <c r="A9" t="s">
        <v>202</v>
      </c>
      <c r="B9">
        <v>520023094</v>
      </c>
    </row>
    <row r="10" spans="1:9" x14ac:dyDescent="0.2">
      <c r="A10" t="s">
        <v>203</v>
      </c>
      <c r="B10">
        <v>512242215</v>
      </c>
    </row>
    <row r="11" spans="1:9" x14ac:dyDescent="0.2">
      <c r="A11" t="s">
        <v>204</v>
      </c>
      <c r="B11">
        <v>520030503</v>
      </c>
    </row>
    <row r="12" spans="1:9" x14ac:dyDescent="0.2">
      <c r="A12" t="s">
        <v>392</v>
      </c>
      <c r="B12">
        <v>520042177</v>
      </c>
    </row>
    <row r="13" spans="1:9" x14ac:dyDescent="0.2">
      <c r="A13" t="s">
        <v>205</v>
      </c>
      <c r="B13">
        <v>513465203</v>
      </c>
    </row>
    <row r="14" spans="1:9" x14ac:dyDescent="0.2">
      <c r="A14" t="s">
        <v>206</v>
      </c>
      <c r="B14">
        <v>513929091</v>
      </c>
    </row>
    <row r="15" spans="1:9" x14ac:dyDescent="0.2">
      <c r="A15" t="s">
        <v>207</v>
      </c>
      <c r="B15">
        <v>520023185</v>
      </c>
    </row>
    <row r="16" spans="1:9" x14ac:dyDescent="0.2">
      <c r="A16" t="s">
        <v>401</v>
      </c>
      <c r="B16">
        <v>511751513</v>
      </c>
    </row>
    <row r="17" spans="1:5" x14ac:dyDescent="0.2">
      <c r="A17" t="s">
        <v>208</v>
      </c>
      <c r="B17">
        <v>520004078</v>
      </c>
    </row>
    <row r="18" spans="1:5" x14ac:dyDescent="0.2">
      <c r="A18" t="s">
        <v>209</v>
      </c>
      <c r="B18">
        <v>512267592</v>
      </c>
    </row>
    <row r="19" spans="1:5" x14ac:dyDescent="0.2">
      <c r="A19" t="s">
        <v>210</v>
      </c>
      <c r="B19">
        <v>513136895</v>
      </c>
    </row>
    <row r="20" spans="1:5" x14ac:dyDescent="0.2">
      <c r="A20" t="s">
        <v>211</v>
      </c>
      <c r="B20">
        <v>512224767</v>
      </c>
    </row>
    <row r="21" spans="1:5" x14ac:dyDescent="0.2">
      <c r="A21" t="s">
        <v>212</v>
      </c>
      <c r="B21">
        <v>520032566</v>
      </c>
    </row>
    <row r="22" spans="1:5" x14ac:dyDescent="0.2">
      <c r="A22" t="s">
        <v>391</v>
      </c>
      <c r="B22">
        <v>513910703</v>
      </c>
    </row>
    <row r="23" spans="1:5" x14ac:dyDescent="0.2">
      <c r="A23" s="137" t="s">
        <v>213</v>
      </c>
      <c r="B23" s="138">
        <v>514383272</v>
      </c>
    </row>
    <row r="24" spans="1:5" x14ac:dyDescent="0.2">
      <c r="A24" t="s">
        <v>214</v>
      </c>
      <c r="B24">
        <v>510888985</v>
      </c>
    </row>
    <row r="25" spans="1:5" x14ac:dyDescent="0.2">
      <c r="A25" t="s">
        <v>215</v>
      </c>
      <c r="B25">
        <v>520024647</v>
      </c>
      <c r="C25" s="138"/>
      <c r="D25" s="138"/>
      <c r="E25" s="138"/>
    </row>
    <row r="26" spans="1:5" x14ac:dyDescent="0.2">
      <c r="A26" t="s">
        <v>216</v>
      </c>
      <c r="B26">
        <v>511423048</v>
      </c>
    </row>
    <row r="27" spans="1:5" x14ac:dyDescent="0.2">
      <c r="A27" t="s">
        <v>217</v>
      </c>
      <c r="B27">
        <v>520019688</v>
      </c>
    </row>
    <row r="28" spans="1:5" x14ac:dyDescent="0.2">
      <c r="A28" t="s">
        <v>218</v>
      </c>
      <c r="B28">
        <v>520004896</v>
      </c>
    </row>
    <row r="29" spans="1:5" x14ac:dyDescent="0.2">
      <c r="A29" t="s">
        <v>219</v>
      </c>
      <c r="B29">
        <v>512300757</v>
      </c>
    </row>
    <row r="30" spans="1:5" x14ac:dyDescent="0.2">
      <c r="A30" t="s">
        <v>220</v>
      </c>
      <c r="B30">
        <v>570011445</v>
      </c>
    </row>
    <row r="31" spans="1:5" x14ac:dyDescent="0.2">
      <c r="A31" t="s">
        <v>221</v>
      </c>
      <c r="B31">
        <v>513574699</v>
      </c>
    </row>
    <row r="32" spans="1:5" x14ac:dyDescent="0.2">
      <c r="A32" t="s">
        <v>222</v>
      </c>
      <c r="B32">
        <v>512244146</v>
      </c>
    </row>
    <row r="33" spans="1:2" x14ac:dyDescent="0.2">
      <c r="A33" t="s">
        <v>223</v>
      </c>
      <c r="B33">
        <v>512262577</v>
      </c>
    </row>
    <row r="34" spans="1:2" x14ac:dyDescent="0.2">
      <c r="A34" t="s">
        <v>393</v>
      </c>
      <c r="B34">
        <v>520042540</v>
      </c>
    </row>
    <row r="35" spans="1:2" x14ac:dyDescent="0.2">
      <c r="A35" t="s">
        <v>224</v>
      </c>
      <c r="B35">
        <v>512245812</v>
      </c>
    </row>
    <row r="36" spans="1:2" x14ac:dyDescent="0.2">
      <c r="A36" t="s">
        <v>225</v>
      </c>
      <c r="B36">
        <v>512237744</v>
      </c>
    </row>
    <row r="37" spans="1:2" x14ac:dyDescent="0.2">
      <c r="A37" t="s">
        <v>226</v>
      </c>
      <c r="B37">
        <v>513879189</v>
      </c>
    </row>
    <row r="38" spans="1:2" x14ac:dyDescent="0.2">
      <c r="A38" t="s">
        <v>227</v>
      </c>
      <c r="B38">
        <v>520022351</v>
      </c>
    </row>
    <row r="39" spans="1:2" x14ac:dyDescent="0.2">
      <c r="A39" t="s">
        <v>228</v>
      </c>
      <c r="B39">
        <v>511652935</v>
      </c>
    </row>
    <row r="40" spans="1:2" x14ac:dyDescent="0.2">
      <c r="A40" t="s">
        <v>229</v>
      </c>
      <c r="B40">
        <v>520019134</v>
      </c>
    </row>
    <row r="41" spans="1:2" x14ac:dyDescent="0.2">
      <c r="A41" t="s">
        <v>230</v>
      </c>
      <c r="B41">
        <v>511789190</v>
      </c>
    </row>
    <row r="42" spans="1:2" x14ac:dyDescent="0.2">
      <c r="A42" t="s">
        <v>231</v>
      </c>
      <c r="B42">
        <v>520022518</v>
      </c>
    </row>
    <row r="43" spans="1:2" x14ac:dyDescent="0.2">
      <c r="A43" t="s">
        <v>232</v>
      </c>
      <c r="B43">
        <v>520022963</v>
      </c>
    </row>
    <row r="44" spans="1:2" x14ac:dyDescent="0.2">
      <c r="A44" t="s">
        <v>233</v>
      </c>
      <c r="B44">
        <v>520022831</v>
      </c>
    </row>
    <row r="45" spans="1:2" x14ac:dyDescent="0.2">
      <c r="A45" t="s">
        <v>234</v>
      </c>
      <c r="B45">
        <v>570007476</v>
      </c>
    </row>
    <row r="46" spans="1:2" x14ac:dyDescent="0.2">
      <c r="A46" t="s">
        <v>235</v>
      </c>
      <c r="B46">
        <v>570005850</v>
      </c>
    </row>
    <row r="47" spans="1:2" x14ac:dyDescent="0.2">
      <c r="A47" t="s">
        <v>236</v>
      </c>
      <c r="B47">
        <v>520020504</v>
      </c>
    </row>
    <row r="48" spans="1:2" x14ac:dyDescent="0.2">
      <c r="A48" t="s">
        <v>237</v>
      </c>
      <c r="B48">
        <v>520020447</v>
      </c>
    </row>
    <row r="49" spans="1:2" x14ac:dyDescent="0.2">
      <c r="A49" t="s">
        <v>238</v>
      </c>
      <c r="B49">
        <v>520028812</v>
      </c>
    </row>
    <row r="50" spans="1:2" x14ac:dyDescent="0.2">
      <c r="A50" t="s">
        <v>239</v>
      </c>
      <c r="B50">
        <v>570009852</v>
      </c>
    </row>
    <row r="51" spans="1:2" x14ac:dyDescent="0.2">
      <c r="A51" t="s">
        <v>240</v>
      </c>
      <c r="B51">
        <v>500500376</v>
      </c>
    </row>
    <row r="52" spans="1:2" x14ac:dyDescent="0.2">
      <c r="A52" t="s">
        <v>241</v>
      </c>
      <c r="B52">
        <v>510015951</v>
      </c>
    </row>
    <row r="53" spans="1:2" x14ac:dyDescent="0.2">
      <c r="A53" t="s">
        <v>242</v>
      </c>
      <c r="B53">
        <v>512904608</v>
      </c>
    </row>
    <row r="54" spans="1:2" x14ac:dyDescent="0.2">
      <c r="A54" t="s">
        <v>243</v>
      </c>
      <c r="B54">
        <v>513789842</v>
      </c>
    </row>
    <row r="55" spans="1:2" x14ac:dyDescent="0.2">
      <c r="A55" t="s">
        <v>403</v>
      </c>
      <c r="B55">
        <v>514767490</v>
      </c>
    </row>
    <row r="56" spans="1:2" x14ac:dyDescent="0.2">
      <c r="A56" t="s">
        <v>244</v>
      </c>
      <c r="B56">
        <v>513741017</v>
      </c>
    </row>
    <row r="57" spans="1:2" x14ac:dyDescent="0.2">
      <c r="A57" t="s">
        <v>245</v>
      </c>
      <c r="B57">
        <v>513621110</v>
      </c>
    </row>
    <row r="58" spans="1:2" x14ac:dyDescent="0.2">
      <c r="A58" t="s">
        <v>246</v>
      </c>
      <c r="B58">
        <v>513139006</v>
      </c>
    </row>
    <row r="59" spans="1:2" x14ac:dyDescent="0.2">
      <c r="A59" t="s">
        <v>247</v>
      </c>
      <c r="B59">
        <v>513173393</v>
      </c>
    </row>
    <row r="60" spans="1:2" x14ac:dyDescent="0.2">
      <c r="A60" t="s">
        <v>248</v>
      </c>
      <c r="B60">
        <v>511880460</v>
      </c>
    </row>
    <row r="61" spans="1:2" x14ac:dyDescent="0.2">
      <c r="A61" t="s">
        <v>249</v>
      </c>
      <c r="B61">
        <v>510616998</v>
      </c>
    </row>
    <row r="62" spans="1:2" x14ac:dyDescent="0.2">
      <c r="A62" t="s">
        <v>250</v>
      </c>
      <c r="B62">
        <v>513544122</v>
      </c>
    </row>
    <row r="63" spans="1:2" x14ac:dyDescent="0.2">
      <c r="A63" t="s">
        <v>251</v>
      </c>
      <c r="B63">
        <v>520031816</v>
      </c>
    </row>
    <row r="64" spans="1:2" x14ac:dyDescent="0.2">
      <c r="A64" t="s">
        <v>252</v>
      </c>
      <c r="B64">
        <v>513888214</v>
      </c>
    </row>
    <row r="65" spans="1:2" x14ac:dyDescent="0.2">
      <c r="A65" t="s">
        <v>253</v>
      </c>
      <c r="B65">
        <v>513026484</v>
      </c>
    </row>
    <row r="66" spans="1:2" x14ac:dyDescent="0.2">
      <c r="A66" t="s">
        <v>254</v>
      </c>
      <c r="B66">
        <v>510773922</v>
      </c>
    </row>
    <row r="67" spans="1:2" x14ac:dyDescent="0.2">
      <c r="A67" t="s">
        <v>255</v>
      </c>
      <c r="B67">
        <v>510142789</v>
      </c>
    </row>
    <row r="68" spans="1:2" x14ac:dyDescent="0.2">
      <c r="A68" t="s">
        <v>256</v>
      </c>
      <c r="B68">
        <v>510705973</v>
      </c>
    </row>
    <row r="69" spans="1:2" x14ac:dyDescent="0.2">
      <c r="A69" t="s">
        <v>257</v>
      </c>
      <c r="B69">
        <v>512025198</v>
      </c>
    </row>
    <row r="70" spans="1:2" x14ac:dyDescent="0.2">
      <c r="A70" t="s">
        <v>258</v>
      </c>
      <c r="B70">
        <v>513695361</v>
      </c>
    </row>
    <row r="71" spans="1:2" x14ac:dyDescent="0.2">
      <c r="A71" t="s">
        <v>259</v>
      </c>
      <c r="B71">
        <v>512711409</v>
      </c>
    </row>
    <row r="72" spans="1:2" x14ac:dyDescent="0.2">
      <c r="A72" t="s">
        <v>260</v>
      </c>
      <c r="B72">
        <v>511043218</v>
      </c>
    </row>
    <row r="73" spans="1:2" x14ac:dyDescent="0.2">
      <c r="A73" t="s">
        <v>261</v>
      </c>
      <c r="B73">
        <v>512065202</v>
      </c>
    </row>
    <row r="74" spans="1:2" x14ac:dyDescent="0.2">
      <c r="A74" t="s">
        <v>262</v>
      </c>
      <c r="B74">
        <v>520025107</v>
      </c>
    </row>
    <row r="75" spans="1:2" x14ac:dyDescent="0.2">
      <c r="A75" t="s">
        <v>263</v>
      </c>
      <c r="B75">
        <v>520027624</v>
      </c>
    </row>
    <row r="76" spans="1:2" x14ac:dyDescent="0.2">
      <c r="A76" t="s">
        <v>264</v>
      </c>
      <c r="B76">
        <v>520030990</v>
      </c>
    </row>
    <row r="77" spans="1:2" x14ac:dyDescent="0.2">
      <c r="A77" t="s">
        <v>265</v>
      </c>
      <c r="B77">
        <v>520031824</v>
      </c>
    </row>
    <row r="78" spans="1:2" x14ac:dyDescent="0.2">
      <c r="A78" t="s">
        <v>453</v>
      </c>
      <c r="B78">
        <v>520032269</v>
      </c>
    </row>
    <row r="79" spans="1:2" x14ac:dyDescent="0.2">
      <c r="A79" t="s">
        <v>266</v>
      </c>
      <c r="B79">
        <v>520030743</v>
      </c>
    </row>
    <row r="80" spans="1:2" x14ac:dyDescent="0.2">
      <c r="A80" t="s">
        <v>267</v>
      </c>
      <c r="B80">
        <v>570024109</v>
      </c>
    </row>
    <row r="81" spans="1:2" x14ac:dyDescent="0.2">
      <c r="A81" t="s">
        <v>268</v>
      </c>
      <c r="B81">
        <v>512227265</v>
      </c>
    </row>
    <row r="82" spans="1:2" x14ac:dyDescent="0.2">
      <c r="A82" t="s">
        <v>269</v>
      </c>
      <c r="B82">
        <v>520042607</v>
      </c>
    </row>
    <row r="83" spans="1:2" x14ac:dyDescent="0.2">
      <c r="A83" t="s">
        <v>270</v>
      </c>
      <c r="B83">
        <v>520042615</v>
      </c>
    </row>
    <row r="84" spans="1:2" x14ac:dyDescent="0.2">
      <c r="A84" t="s">
        <v>402</v>
      </c>
      <c r="B84">
        <v>513477505</v>
      </c>
    </row>
    <row r="85" spans="1:2" x14ac:dyDescent="0.2">
      <c r="A85" t="s">
        <v>271</v>
      </c>
      <c r="B85">
        <v>512205204</v>
      </c>
    </row>
    <row r="86" spans="1:2" x14ac:dyDescent="0.2">
      <c r="A86" t="s">
        <v>272</v>
      </c>
      <c r="B86">
        <v>513844571</v>
      </c>
    </row>
    <row r="87" spans="1:2" x14ac:dyDescent="0.2">
      <c r="A87" t="s">
        <v>273</v>
      </c>
      <c r="B87">
        <v>513485482</v>
      </c>
    </row>
    <row r="88" spans="1:2" x14ac:dyDescent="0.2">
      <c r="A88" t="s">
        <v>274</v>
      </c>
      <c r="B88">
        <v>513452003</v>
      </c>
    </row>
    <row r="89" spans="1:2" x14ac:dyDescent="0.2">
      <c r="A89" t="s">
        <v>275</v>
      </c>
      <c r="B89">
        <v>513452995</v>
      </c>
    </row>
    <row r="90" spans="1:2" x14ac:dyDescent="0.2">
      <c r="A90" t="s">
        <v>276</v>
      </c>
      <c r="B90">
        <v>511994634</v>
      </c>
    </row>
    <row r="91" spans="1:2" x14ac:dyDescent="0.2">
      <c r="A91" t="s">
        <v>277</v>
      </c>
      <c r="B91">
        <v>520027517</v>
      </c>
    </row>
    <row r="92" spans="1:2" x14ac:dyDescent="0.2">
      <c r="A92" t="s">
        <v>278</v>
      </c>
      <c r="B92">
        <v>510927536</v>
      </c>
    </row>
    <row r="93" spans="1:2" x14ac:dyDescent="0.2">
      <c r="A93" t="s">
        <v>279</v>
      </c>
      <c r="B93">
        <v>510930654</v>
      </c>
    </row>
    <row r="94" spans="1:2" x14ac:dyDescent="0.2">
      <c r="A94" t="s">
        <v>280</v>
      </c>
      <c r="B94">
        <v>510930670</v>
      </c>
    </row>
    <row r="95" spans="1:2" x14ac:dyDescent="0.2">
      <c r="A95" t="s">
        <v>281</v>
      </c>
      <c r="B95">
        <v>510877087</v>
      </c>
    </row>
    <row r="96" spans="1:2" x14ac:dyDescent="0.2">
      <c r="A96" t="s">
        <v>282</v>
      </c>
      <c r="B96">
        <v>510878812</v>
      </c>
    </row>
    <row r="97" spans="1:2" x14ac:dyDescent="0.2">
      <c r="A97" t="s">
        <v>283</v>
      </c>
      <c r="B97">
        <v>512418583</v>
      </c>
    </row>
    <row r="98" spans="1:2" x14ac:dyDescent="0.2">
      <c r="A98" t="s">
        <v>284</v>
      </c>
      <c r="B98">
        <v>513763326</v>
      </c>
    </row>
    <row r="99" spans="1:2" x14ac:dyDescent="0.2">
      <c r="A99" t="s">
        <v>445</v>
      </c>
      <c r="B99">
        <v>514733260</v>
      </c>
    </row>
    <row r="100" spans="1:2" x14ac:dyDescent="0.2">
      <c r="A100" t="s">
        <v>285</v>
      </c>
      <c r="B100">
        <v>513611509</v>
      </c>
    </row>
    <row r="101" spans="1:2" x14ac:dyDescent="0.2">
      <c r="A101" t="s">
        <v>286</v>
      </c>
      <c r="B101">
        <v>513671727</v>
      </c>
    </row>
    <row r="102" spans="1:2" x14ac:dyDescent="0.2">
      <c r="A102" t="s">
        <v>287</v>
      </c>
      <c r="B102">
        <v>512459751</v>
      </c>
    </row>
    <row r="103" spans="1:2" x14ac:dyDescent="0.2">
      <c r="A103" t="s">
        <v>288</v>
      </c>
      <c r="B103">
        <v>510694821</v>
      </c>
    </row>
    <row r="104" spans="1:2" x14ac:dyDescent="0.2">
      <c r="A104" t="s">
        <v>289</v>
      </c>
      <c r="B104">
        <v>512362419</v>
      </c>
    </row>
    <row r="105" spans="1:2" x14ac:dyDescent="0.2">
      <c r="A105" t="s">
        <v>217</v>
      </c>
      <c r="B105">
        <v>520019686</v>
      </c>
    </row>
    <row r="106" spans="1:2" x14ac:dyDescent="0.2">
      <c r="A106" t="s">
        <v>290</v>
      </c>
      <c r="B106">
        <v>513456996</v>
      </c>
    </row>
    <row r="107" spans="1:2" x14ac:dyDescent="0.2">
      <c r="A107" t="s">
        <v>291</v>
      </c>
      <c r="B107">
        <v>512492752</v>
      </c>
    </row>
    <row r="108" spans="1:2" x14ac:dyDescent="0.2">
      <c r="A108" t="s">
        <v>292</v>
      </c>
      <c r="B108">
        <v>570011445</v>
      </c>
    </row>
    <row r="109" spans="1:2" x14ac:dyDescent="0.2">
      <c r="A109" t="s">
        <v>293</v>
      </c>
      <c r="B109">
        <v>512362914</v>
      </c>
    </row>
    <row r="110" spans="1:2" x14ac:dyDescent="0.2">
      <c r="A110" t="s">
        <v>404</v>
      </c>
      <c r="B110">
        <v>512065202</v>
      </c>
    </row>
    <row r="111" spans="1:2" x14ac:dyDescent="0.2">
      <c r="A111" t="s">
        <v>405</v>
      </c>
      <c r="B111">
        <v>520043795</v>
      </c>
    </row>
    <row r="112" spans="1:2" x14ac:dyDescent="0.2">
      <c r="A112" t="s">
        <v>294</v>
      </c>
      <c r="B112">
        <v>513738088</v>
      </c>
    </row>
    <row r="113" spans="1:2" x14ac:dyDescent="0.2">
      <c r="A113" t="s">
        <v>295</v>
      </c>
      <c r="B113">
        <v>520024985</v>
      </c>
    </row>
    <row r="114" spans="1:2" x14ac:dyDescent="0.2">
      <c r="A114" t="s">
        <v>296</v>
      </c>
      <c r="B114">
        <v>512790221</v>
      </c>
    </row>
    <row r="115" spans="1:2" x14ac:dyDescent="0.2">
      <c r="A115" t="s">
        <v>297</v>
      </c>
      <c r="B115">
        <v>513467118</v>
      </c>
    </row>
    <row r="116" spans="1:2" x14ac:dyDescent="0.2">
      <c r="A116" t="s">
        <v>298</v>
      </c>
      <c r="B116">
        <v>512038175</v>
      </c>
    </row>
    <row r="117" spans="1:2" x14ac:dyDescent="0.2">
      <c r="A117" t="s">
        <v>299</v>
      </c>
      <c r="B117">
        <v>511038507</v>
      </c>
    </row>
    <row r="118" spans="1:2" x14ac:dyDescent="0.2">
      <c r="A118" t="s">
        <v>300</v>
      </c>
      <c r="B118">
        <v>520022351</v>
      </c>
    </row>
    <row r="119" spans="1:2" x14ac:dyDescent="0.2">
      <c r="A119" t="s">
        <v>301</v>
      </c>
      <c r="B119">
        <v>511412736</v>
      </c>
    </row>
    <row r="120" spans="1:2" x14ac:dyDescent="0.2">
      <c r="A120" t="s">
        <v>400</v>
      </c>
      <c r="B120">
        <v>520024985</v>
      </c>
    </row>
    <row r="121" spans="1:2" x14ac:dyDescent="0.2">
      <c r="A121" t="s">
        <v>302</v>
      </c>
      <c r="B121">
        <v>520042573</v>
      </c>
    </row>
    <row r="122" spans="1:2" x14ac:dyDescent="0.2">
      <c r="A122" t="s">
        <v>303</v>
      </c>
      <c r="B122">
        <v>520028655</v>
      </c>
    </row>
    <row r="123" spans="1:2" x14ac:dyDescent="0.2">
      <c r="A123" t="s">
        <v>304</v>
      </c>
      <c r="B123">
        <v>570009449</v>
      </c>
    </row>
    <row r="124" spans="1:2" x14ac:dyDescent="0.2">
      <c r="A124" t="s">
        <v>305</v>
      </c>
      <c r="B124">
        <v>520042581</v>
      </c>
    </row>
    <row r="125" spans="1:2" x14ac:dyDescent="0.2">
      <c r="A125" t="s">
        <v>229</v>
      </c>
      <c r="B125">
        <v>520019134</v>
      </c>
    </row>
    <row r="126" spans="1:2" x14ac:dyDescent="0.2">
      <c r="A126" t="s">
        <v>306</v>
      </c>
      <c r="B126">
        <v>570013417</v>
      </c>
    </row>
    <row r="127" spans="1:2" x14ac:dyDescent="0.2">
      <c r="A127" t="s">
        <v>307</v>
      </c>
      <c r="B127">
        <v>512867367</v>
      </c>
    </row>
    <row r="128" spans="1:2" x14ac:dyDescent="0.2">
      <c r="A128" t="s">
        <v>308</v>
      </c>
      <c r="B128">
        <v>513765347</v>
      </c>
    </row>
    <row r="129" spans="1:2" x14ac:dyDescent="0.2">
      <c r="A129" t="s">
        <v>411</v>
      </c>
      <c r="B129">
        <v>514148758</v>
      </c>
    </row>
    <row r="130" spans="1:2" x14ac:dyDescent="0.2">
      <c r="A130" t="s">
        <v>309</v>
      </c>
      <c r="B130">
        <v>512052432</v>
      </c>
    </row>
    <row r="131" spans="1:2" x14ac:dyDescent="0.2">
      <c r="A131" t="s">
        <v>310</v>
      </c>
      <c r="B131">
        <v>513830380</v>
      </c>
    </row>
    <row r="132" spans="1:2" x14ac:dyDescent="0.2">
      <c r="A132" t="s">
        <v>311</v>
      </c>
      <c r="B132">
        <v>513668319</v>
      </c>
    </row>
    <row r="133" spans="1:2" x14ac:dyDescent="0.2">
      <c r="A133" t="s">
        <v>312</v>
      </c>
      <c r="B133">
        <v>520030198</v>
      </c>
    </row>
    <row r="134" spans="1:2" x14ac:dyDescent="0.2">
      <c r="A134" t="s">
        <v>313</v>
      </c>
      <c r="B134">
        <v>520030941</v>
      </c>
    </row>
    <row r="135" spans="1:2" x14ac:dyDescent="0.2">
      <c r="A135" t="s">
        <v>314</v>
      </c>
      <c r="B135">
        <v>520029620</v>
      </c>
    </row>
    <row r="136" spans="1:2" x14ac:dyDescent="0.2">
      <c r="A136" t="s">
        <v>315</v>
      </c>
      <c r="B136">
        <v>520031410</v>
      </c>
    </row>
    <row r="137" spans="1:2" x14ac:dyDescent="0.2">
      <c r="A137" t="s">
        <v>316</v>
      </c>
      <c r="B137">
        <v>512008335</v>
      </c>
    </row>
    <row r="138" spans="1:2" x14ac:dyDescent="0.2">
      <c r="A138" t="s">
        <v>317</v>
      </c>
      <c r="B138">
        <v>513621169</v>
      </c>
    </row>
    <row r="139" spans="1:2" x14ac:dyDescent="0.2">
      <c r="A139" t="s">
        <v>318</v>
      </c>
      <c r="B139">
        <v>511496515</v>
      </c>
    </row>
    <row r="140" spans="1:2" x14ac:dyDescent="0.2">
      <c r="A140" t="s">
        <v>319</v>
      </c>
      <c r="B140">
        <v>520027004</v>
      </c>
    </row>
    <row r="141" spans="1:2" x14ac:dyDescent="0.2">
      <c r="A141" t="s">
        <v>320</v>
      </c>
      <c r="B141">
        <v>570004879</v>
      </c>
    </row>
    <row r="142" spans="1:2" x14ac:dyDescent="0.2">
      <c r="A142" t="s">
        <v>321</v>
      </c>
      <c r="B142">
        <v>570010033</v>
      </c>
    </row>
    <row r="143" spans="1:2" x14ac:dyDescent="0.2">
      <c r="A143" t="s">
        <v>322</v>
      </c>
      <c r="B143">
        <v>520019837</v>
      </c>
    </row>
    <row r="144" spans="1:2" x14ac:dyDescent="0.2">
      <c r="A144" t="s">
        <v>323</v>
      </c>
      <c r="B144">
        <v>520021353</v>
      </c>
    </row>
    <row r="145" spans="1:2" x14ac:dyDescent="0.2">
      <c r="A145" t="s">
        <v>324</v>
      </c>
      <c r="B145">
        <v>570008433</v>
      </c>
    </row>
    <row r="146" spans="1:2" x14ac:dyDescent="0.2">
      <c r="A146" t="s">
        <v>325</v>
      </c>
      <c r="B146">
        <v>520027699</v>
      </c>
    </row>
    <row r="147" spans="1:2" x14ac:dyDescent="0.2">
      <c r="A147" t="s">
        <v>326</v>
      </c>
      <c r="B147">
        <v>520032400</v>
      </c>
    </row>
    <row r="148" spans="1:2" x14ac:dyDescent="0.2">
      <c r="A148" t="s">
        <v>327</v>
      </c>
      <c r="B148">
        <v>520020801</v>
      </c>
    </row>
    <row r="149" spans="1:2" x14ac:dyDescent="0.2">
      <c r="A149" t="s">
        <v>328</v>
      </c>
      <c r="B149">
        <v>570013623</v>
      </c>
    </row>
    <row r="150" spans="1:2" x14ac:dyDescent="0.2">
      <c r="A150" t="s">
        <v>329</v>
      </c>
      <c r="B150">
        <v>520022815</v>
      </c>
    </row>
    <row r="151" spans="1:2" x14ac:dyDescent="0.2">
      <c r="A151" t="s">
        <v>330</v>
      </c>
      <c r="B151">
        <v>510616998</v>
      </c>
    </row>
    <row r="152" spans="1:2" x14ac:dyDescent="0.2">
      <c r="A152" t="s">
        <v>331</v>
      </c>
      <c r="B152">
        <v>570012690</v>
      </c>
    </row>
    <row r="153" spans="1:2" x14ac:dyDescent="0.2">
      <c r="A153" t="s">
        <v>332</v>
      </c>
      <c r="B153">
        <v>520014614</v>
      </c>
    </row>
    <row r="154" spans="1:2" x14ac:dyDescent="0.2">
      <c r="A154" t="s">
        <v>333</v>
      </c>
      <c r="B154">
        <v>520005497</v>
      </c>
    </row>
    <row r="155" spans="1:2" x14ac:dyDescent="0.2">
      <c r="A155" t="s">
        <v>334</v>
      </c>
      <c r="B155">
        <v>520021338</v>
      </c>
    </row>
    <row r="156" spans="1:2" x14ac:dyDescent="0.2">
      <c r="A156" t="s">
        <v>335</v>
      </c>
      <c r="B156">
        <v>520029190</v>
      </c>
    </row>
    <row r="157" spans="1:2" x14ac:dyDescent="0.2">
      <c r="A157" t="s">
        <v>336</v>
      </c>
      <c r="B157">
        <v>520022518</v>
      </c>
    </row>
    <row r="158" spans="1:2" x14ac:dyDescent="0.2">
      <c r="A158" t="s">
        <v>337</v>
      </c>
      <c r="B158">
        <v>570014597</v>
      </c>
    </row>
    <row r="159" spans="1:2" x14ac:dyDescent="0.2">
      <c r="A159" t="s">
        <v>338</v>
      </c>
      <c r="B159">
        <v>510960586</v>
      </c>
    </row>
    <row r="160" spans="1:2" x14ac:dyDescent="0.2">
      <c r="A160" t="s">
        <v>339</v>
      </c>
      <c r="B160">
        <v>570022673</v>
      </c>
    </row>
    <row r="161" spans="1:2" x14ac:dyDescent="0.2">
      <c r="A161" t="s">
        <v>340</v>
      </c>
      <c r="B161">
        <v>570011767</v>
      </c>
    </row>
    <row r="162" spans="1:2" x14ac:dyDescent="0.2">
      <c r="A162" t="s">
        <v>341</v>
      </c>
      <c r="B162">
        <v>520027541</v>
      </c>
    </row>
    <row r="163" spans="1:2" x14ac:dyDescent="0.2">
      <c r="A163" t="s">
        <v>342</v>
      </c>
      <c r="B163">
        <v>570014928</v>
      </c>
    </row>
    <row r="164" spans="1:2" x14ac:dyDescent="0.2">
      <c r="A164" t="s">
        <v>343</v>
      </c>
      <c r="B164">
        <v>570005959</v>
      </c>
    </row>
    <row r="165" spans="1:2" x14ac:dyDescent="0.2">
      <c r="A165" t="s">
        <v>344</v>
      </c>
      <c r="B165">
        <v>511599862</v>
      </c>
    </row>
    <row r="166" spans="1:2" x14ac:dyDescent="0.2">
      <c r="A166" t="s">
        <v>345</v>
      </c>
      <c r="B166">
        <v>570007476</v>
      </c>
    </row>
    <row r="167" spans="1:2" x14ac:dyDescent="0.2">
      <c r="A167" t="s">
        <v>346</v>
      </c>
      <c r="B167">
        <v>510800402</v>
      </c>
    </row>
    <row r="168" spans="1:2" x14ac:dyDescent="0.2">
      <c r="A168" t="s">
        <v>347</v>
      </c>
      <c r="B168">
        <v>570005850</v>
      </c>
    </row>
    <row r="169" spans="1:2" x14ac:dyDescent="0.2">
      <c r="A169" t="s">
        <v>348</v>
      </c>
      <c r="B169">
        <v>570005850</v>
      </c>
    </row>
    <row r="170" spans="1:2" x14ac:dyDescent="0.2">
      <c r="A170" t="s">
        <v>349</v>
      </c>
      <c r="B170">
        <v>520028119</v>
      </c>
    </row>
    <row r="171" spans="1:2" x14ac:dyDescent="0.2">
      <c r="A171" t="s">
        <v>350</v>
      </c>
      <c r="B171">
        <v>520027954</v>
      </c>
    </row>
    <row r="172" spans="1:2" x14ac:dyDescent="0.2">
      <c r="A172" t="s">
        <v>351</v>
      </c>
      <c r="B172">
        <v>520028556</v>
      </c>
    </row>
    <row r="173" spans="1:2" x14ac:dyDescent="0.2">
      <c r="A173" t="s">
        <v>352</v>
      </c>
      <c r="B173">
        <v>520031659</v>
      </c>
    </row>
    <row r="174" spans="1:2" x14ac:dyDescent="0.2">
      <c r="A174" t="s">
        <v>353</v>
      </c>
      <c r="B174">
        <v>520027715</v>
      </c>
    </row>
    <row r="175" spans="1:2" x14ac:dyDescent="0.2">
      <c r="A175" t="s">
        <v>354</v>
      </c>
      <c r="B175">
        <v>520024985</v>
      </c>
    </row>
    <row r="176" spans="1:2" x14ac:dyDescent="0.2">
      <c r="A176" t="s">
        <v>399</v>
      </c>
      <c r="B176">
        <v>520027251</v>
      </c>
    </row>
    <row r="177" spans="1:2" x14ac:dyDescent="0.2">
      <c r="A177" t="s">
        <v>355</v>
      </c>
      <c r="B177">
        <v>520028390</v>
      </c>
    </row>
    <row r="178" spans="1:2" x14ac:dyDescent="0.2">
      <c r="A178" t="s">
        <v>356</v>
      </c>
      <c r="B178">
        <v>520028861</v>
      </c>
    </row>
    <row r="179" spans="1:2" x14ac:dyDescent="0.2">
      <c r="A179" t="s">
        <v>357</v>
      </c>
      <c r="B179">
        <v>570026435</v>
      </c>
    </row>
    <row r="180" spans="1:2" x14ac:dyDescent="0.2">
      <c r="A180" t="s">
        <v>358</v>
      </c>
      <c r="B180">
        <v>520033127</v>
      </c>
    </row>
    <row r="181" spans="1:2" x14ac:dyDescent="0.2">
      <c r="A181" t="s">
        <v>359</v>
      </c>
      <c r="B181">
        <v>520034968</v>
      </c>
    </row>
    <row r="182" spans="1:2" x14ac:dyDescent="0.2">
      <c r="A182" t="s">
        <v>360</v>
      </c>
      <c r="B182">
        <v>520030768</v>
      </c>
    </row>
    <row r="183" spans="1:2" x14ac:dyDescent="0.2">
      <c r="A183" t="s">
        <v>398</v>
      </c>
      <c r="B183">
        <v>520028390</v>
      </c>
    </row>
    <row r="184" spans="1:2" x14ac:dyDescent="0.2">
      <c r="A184" t="s">
        <v>361</v>
      </c>
      <c r="B184">
        <v>570005850</v>
      </c>
    </row>
    <row r="185" spans="1:2" x14ac:dyDescent="0.2">
      <c r="A185" t="s">
        <v>362</v>
      </c>
      <c r="B185">
        <v>511033060</v>
      </c>
    </row>
    <row r="186" spans="1:2" x14ac:dyDescent="0.2">
      <c r="A186" t="s">
        <v>363</v>
      </c>
      <c r="B186">
        <v>570009852</v>
      </c>
    </row>
    <row r="187" spans="1:2" x14ac:dyDescent="0.2">
      <c r="A187" t="s">
        <v>364</v>
      </c>
      <c r="B187">
        <v>510806870</v>
      </c>
    </row>
    <row r="188" spans="1:2" x14ac:dyDescent="0.2">
      <c r="A188" t="s">
        <v>365</v>
      </c>
      <c r="B188">
        <v>512709858</v>
      </c>
    </row>
    <row r="189" spans="1:2" x14ac:dyDescent="0.2">
      <c r="A189" t="s">
        <v>366</v>
      </c>
      <c r="B189">
        <v>520042599</v>
      </c>
    </row>
    <row r="190" spans="1:2" x14ac:dyDescent="0.2">
      <c r="A190" t="s">
        <v>367</v>
      </c>
      <c r="B190">
        <v>520042631</v>
      </c>
    </row>
    <row r="191" spans="1:2" x14ac:dyDescent="0.2">
      <c r="A191" t="s">
        <v>368</v>
      </c>
      <c r="B191">
        <v>520042839</v>
      </c>
    </row>
    <row r="192" spans="1:2" x14ac:dyDescent="0.2">
      <c r="A192" t="s">
        <v>369</v>
      </c>
      <c r="B192">
        <v>520030693</v>
      </c>
    </row>
    <row r="193" spans="1:2" x14ac:dyDescent="0.2">
      <c r="A193" t="s">
        <v>370</v>
      </c>
      <c r="B193">
        <v>520022179</v>
      </c>
    </row>
    <row r="194" spans="1:2" x14ac:dyDescent="0.2">
      <c r="A194" t="s">
        <v>371</v>
      </c>
      <c r="B194">
        <v>570002618</v>
      </c>
    </row>
    <row r="195" spans="1:2" x14ac:dyDescent="0.2">
      <c r="A195" t="s">
        <v>372</v>
      </c>
      <c r="B195">
        <v>513571273</v>
      </c>
    </row>
    <row r="196" spans="1:2" x14ac:dyDescent="0.2">
      <c r="A196" t="s">
        <v>532</v>
      </c>
      <c r="B196">
        <v>515764868</v>
      </c>
    </row>
    <row r="197" spans="1:2" x14ac:dyDescent="0.2">
      <c r="A197" t="s">
        <v>531</v>
      </c>
      <c r="B197">
        <v>515761625</v>
      </c>
    </row>
    <row r="198" spans="1:2" x14ac:dyDescent="0.2">
      <c r="A198" s="212" t="s">
        <v>533</v>
      </c>
      <c r="B198" s="212">
        <v>512237744</v>
      </c>
    </row>
    <row r="199" spans="1:2" x14ac:dyDescent="0.2">
      <c r="A199" s="378"/>
      <c r="B199" s="378"/>
    </row>
    <row r="200" spans="1:2" x14ac:dyDescent="0.2">
      <c r="A200" s="378"/>
      <c r="B200" s="378"/>
    </row>
    <row r="201" spans="1:2" x14ac:dyDescent="0.2">
      <c r="A201" s="378"/>
      <c r="B201" s="378"/>
    </row>
    <row r="202" spans="1:2" x14ac:dyDescent="0.2">
      <c r="A202" s="378"/>
      <c r="B202" s="378"/>
    </row>
    <row r="203" spans="1:2" x14ac:dyDescent="0.2">
      <c r="A203" s="378"/>
      <c r="B203" s="378"/>
    </row>
    <row r="204" spans="1:2" x14ac:dyDescent="0.2">
      <c r="A204" s="378"/>
      <c r="B204" s="378"/>
    </row>
    <row r="205" spans="1:2" x14ac:dyDescent="0.2">
      <c r="A205" s="378"/>
      <c r="B205" s="378"/>
    </row>
    <row r="206" spans="1:2" x14ac:dyDescent="0.2">
      <c r="A206" s="378"/>
      <c r="B206" s="378"/>
    </row>
    <row r="207" spans="1:2" x14ac:dyDescent="0.2">
      <c r="A207" s="378"/>
      <c r="B207" s="378"/>
    </row>
  </sheetData>
  <sheetProtection password="CC43" sheet="1" objects="1" scenarios="1" formatCells="0" formatColumns="0" formatRows="0"/>
  <mergeCells count="1">
    <mergeCell ref="D4:I5"/>
  </mergeCells>
  <hyperlinks>
    <hyperlink ref="A1" location="הוראות!A1" display="חזרה"/>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indexed="46"/>
  </sheetPr>
  <dimension ref="A1:EO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C6" sqref="C6:C7"/>
    </sheetView>
  </sheetViews>
  <sheetFormatPr defaultColWidth="9.140625" defaultRowHeight="12.75" x14ac:dyDescent="0.2"/>
  <cols>
    <col min="1" max="1" width="4" style="121" customWidth="1"/>
    <col min="2" max="2" width="34.5703125" style="121" customWidth="1"/>
    <col min="3" max="4" width="7.7109375" style="121" customWidth="1"/>
    <col min="5" max="5" width="7" style="121" customWidth="1"/>
    <col min="6" max="6" width="7.7109375" style="121" customWidth="1"/>
    <col min="7" max="7" width="8" style="121" customWidth="1"/>
    <col min="8" max="8" width="9.140625" style="121" customWidth="1"/>
    <col min="9" max="9" width="8.85546875" style="121" customWidth="1"/>
    <col min="10" max="12" width="7.7109375" style="121" customWidth="1"/>
    <col min="13" max="13" width="7.42578125" style="121" customWidth="1"/>
    <col min="14" max="19" width="7.7109375" style="121" customWidth="1"/>
    <col min="20" max="20" width="7.42578125" style="121" customWidth="1"/>
    <col min="21" max="26" width="7.7109375" style="121" customWidth="1"/>
    <col min="27" max="27" width="7.5703125" style="121" customWidth="1"/>
    <col min="28" max="30" width="7.7109375" style="121" customWidth="1"/>
    <col min="31" max="31" width="8" style="121" customWidth="1"/>
    <col min="32" max="33" width="7.7109375" style="121" customWidth="1"/>
    <col min="34" max="34" width="7.42578125" style="121" customWidth="1"/>
    <col min="35" max="35" width="8.140625" style="121" customWidth="1"/>
    <col min="36" max="36" width="7.42578125" style="121" customWidth="1"/>
    <col min="37" max="37" width="7.85546875" style="121" customWidth="1"/>
    <col min="38" max="16384" width="9.140625" style="121"/>
  </cols>
  <sheetData>
    <row r="1" spans="1:145" ht="18.75" x14ac:dyDescent="0.3">
      <c r="B1" s="158" t="str">
        <f>הוראות!B18</f>
        <v>נספח א1 מספרי תביעות בביטוח כללי</v>
      </c>
    </row>
    <row r="2" spans="1:145" ht="20.25" x14ac:dyDescent="0.2">
      <c r="B2" s="184" t="str">
        <f>הוראות!B13</f>
        <v>ק.ה.ר הקרן השתלמות לרוקחים בע"מ</v>
      </c>
    </row>
    <row r="3" spans="1:145" ht="15.75" x14ac:dyDescent="0.25">
      <c r="B3" s="183" t="str">
        <f>CONCATENATE(הוראות!Z13,הוראות!F13)</f>
        <v>הנתונים ביחידות בודדות לשנת 2020</v>
      </c>
    </row>
    <row r="4" spans="1:145" ht="12.75" customHeight="1" x14ac:dyDescent="0.2">
      <c r="B4" s="182" t="s">
        <v>425</v>
      </c>
      <c r="C4" s="404" t="s">
        <v>26</v>
      </c>
      <c r="D4" s="405"/>
      <c r="E4" s="405"/>
      <c r="F4" s="405"/>
      <c r="G4" s="405"/>
      <c r="H4" s="405"/>
      <c r="I4" s="406"/>
      <c r="J4" s="396" t="s">
        <v>27</v>
      </c>
      <c r="K4" s="397"/>
      <c r="L4" s="397"/>
      <c r="M4" s="397"/>
      <c r="N4" s="397"/>
      <c r="O4" s="397"/>
      <c r="P4" s="397"/>
      <c r="Q4" s="397"/>
      <c r="R4" s="397"/>
      <c r="S4" s="397"/>
      <c r="T4" s="397"/>
      <c r="U4" s="397"/>
      <c r="V4" s="397"/>
      <c r="W4" s="398"/>
      <c r="X4" s="396" t="s">
        <v>529</v>
      </c>
      <c r="Y4" s="397"/>
      <c r="Z4" s="397"/>
      <c r="AA4" s="397"/>
      <c r="AB4" s="397"/>
      <c r="AC4" s="397"/>
      <c r="AD4" s="397"/>
      <c r="AE4" s="397"/>
      <c r="AF4" s="397"/>
      <c r="AG4" s="397"/>
      <c r="AH4" s="397"/>
      <c r="AI4" s="397"/>
      <c r="AJ4" s="397"/>
      <c r="AK4" s="398"/>
      <c r="AL4" s="396" t="s">
        <v>530</v>
      </c>
      <c r="AM4" s="397"/>
      <c r="AN4" s="397"/>
      <c r="AO4" s="397"/>
      <c r="AP4" s="397"/>
      <c r="AQ4" s="397"/>
      <c r="AR4" s="397"/>
      <c r="AS4" s="397"/>
      <c r="AT4" s="397"/>
      <c r="AU4" s="397"/>
      <c r="AV4" s="397"/>
      <c r="AW4" s="397"/>
      <c r="AX4" s="397"/>
      <c r="AY4" s="398"/>
    </row>
    <row r="5" spans="1:145" ht="12.75" customHeight="1" x14ac:dyDescent="0.2">
      <c r="B5" s="159"/>
      <c r="C5" s="407"/>
      <c r="D5" s="408"/>
      <c r="E5" s="409"/>
      <c r="F5" s="409"/>
      <c r="G5" s="409"/>
      <c r="H5" s="409"/>
      <c r="I5" s="410"/>
      <c r="J5" s="399" t="s">
        <v>28</v>
      </c>
      <c r="K5" s="411"/>
      <c r="L5" s="411"/>
      <c r="M5" s="411"/>
      <c r="N5" s="411"/>
      <c r="O5" s="411"/>
      <c r="P5" s="412"/>
      <c r="Q5" s="399" t="s">
        <v>29</v>
      </c>
      <c r="R5" s="411"/>
      <c r="S5" s="411"/>
      <c r="T5" s="411"/>
      <c r="U5" s="411"/>
      <c r="V5" s="411"/>
      <c r="W5" s="412"/>
      <c r="X5" s="399" t="s">
        <v>30</v>
      </c>
      <c r="Y5" s="400"/>
      <c r="Z5" s="400"/>
      <c r="AA5" s="400"/>
      <c r="AB5" s="400"/>
      <c r="AC5" s="400"/>
      <c r="AD5" s="401"/>
      <c r="AE5" s="399" t="s">
        <v>31</v>
      </c>
      <c r="AF5" s="400"/>
      <c r="AG5" s="400"/>
      <c r="AH5" s="400"/>
      <c r="AI5" s="400"/>
      <c r="AJ5" s="400"/>
      <c r="AK5" s="401"/>
      <c r="AL5" s="399" t="s">
        <v>30</v>
      </c>
      <c r="AM5" s="400"/>
      <c r="AN5" s="400"/>
      <c r="AO5" s="400"/>
      <c r="AP5" s="400"/>
      <c r="AQ5" s="400"/>
      <c r="AR5" s="401"/>
      <c r="AS5" s="399" t="s">
        <v>31</v>
      </c>
      <c r="AT5" s="400"/>
      <c r="AU5" s="400"/>
      <c r="AV5" s="400"/>
      <c r="AW5" s="400"/>
      <c r="AX5" s="400"/>
      <c r="AY5" s="401"/>
    </row>
    <row r="6" spans="1:145" ht="12.75" customHeight="1" x14ac:dyDescent="0.2">
      <c r="A6" s="159"/>
      <c r="B6" s="159"/>
      <c r="C6" s="402" t="s">
        <v>32</v>
      </c>
      <c r="D6" s="260"/>
      <c r="E6" s="415" t="s">
        <v>33</v>
      </c>
      <c r="F6" s="415"/>
      <c r="G6" s="415"/>
      <c r="H6" s="415"/>
      <c r="I6" s="416"/>
      <c r="J6" s="402" t="str">
        <f>C6</f>
        <v>סה"כ מספר תביעות</v>
      </c>
      <c r="K6" s="400" t="s">
        <v>33</v>
      </c>
      <c r="L6" s="400"/>
      <c r="M6" s="400"/>
      <c r="N6" s="400"/>
      <c r="O6" s="400"/>
      <c r="P6" s="401"/>
      <c r="Q6" s="402" t="str">
        <f>C6</f>
        <v>סה"כ מספר תביעות</v>
      </c>
      <c r="R6" s="400" t="s">
        <v>33</v>
      </c>
      <c r="S6" s="400"/>
      <c r="T6" s="400"/>
      <c r="U6" s="400"/>
      <c r="V6" s="400"/>
      <c r="W6" s="401"/>
      <c r="X6" s="402" t="str">
        <f>C6</f>
        <v>סה"כ מספר תביעות</v>
      </c>
      <c r="Y6" s="400" t="s">
        <v>33</v>
      </c>
      <c r="Z6" s="400"/>
      <c r="AA6" s="400"/>
      <c r="AB6" s="400"/>
      <c r="AC6" s="400"/>
      <c r="AD6" s="401"/>
      <c r="AE6" s="402" t="str">
        <f>J6</f>
        <v>סה"כ מספר תביעות</v>
      </c>
      <c r="AF6" s="400" t="s">
        <v>33</v>
      </c>
      <c r="AG6" s="400"/>
      <c r="AH6" s="400"/>
      <c r="AI6" s="400"/>
      <c r="AJ6" s="400"/>
      <c r="AK6" s="401"/>
      <c r="AL6" s="402" t="str">
        <f>Q6</f>
        <v>סה"כ מספר תביעות</v>
      </c>
      <c r="AM6" s="400" t="s">
        <v>33</v>
      </c>
      <c r="AN6" s="400"/>
      <c r="AO6" s="400"/>
      <c r="AP6" s="400"/>
      <c r="AQ6" s="400"/>
      <c r="AR6" s="401"/>
      <c r="AS6" s="402" t="str">
        <f>X6</f>
        <v>סה"כ מספר תביעות</v>
      </c>
      <c r="AT6" s="400" t="s">
        <v>33</v>
      </c>
      <c r="AU6" s="400"/>
      <c r="AV6" s="400"/>
      <c r="AW6" s="400"/>
      <c r="AX6" s="400"/>
      <c r="AY6" s="401"/>
    </row>
    <row r="7" spans="1:145" ht="25.5" customHeight="1" x14ac:dyDescent="0.2">
      <c r="A7" s="159"/>
      <c r="B7" s="413" t="s">
        <v>34</v>
      </c>
      <c r="C7" s="403"/>
      <c r="D7" s="240" t="s">
        <v>502</v>
      </c>
      <c r="E7" s="47" t="s">
        <v>503</v>
      </c>
      <c r="F7" s="47" t="s">
        <v>36</v>
      </c>
      <c r="G7" s="47" t="s">
        <v>37</v>
      </c>
      <c r="H7" s="47" t="s">
        <v>38</v>
      </c>
      <c r="I7" s="160" t="s">
        <v>39</v>
      </c>
      <c r="J7" s="403"/>
      <c r="K7" s="240" t="s">
        <v>495</v>
      </c>
      <c r="L7" s="47" t="s">
        <v>496</v>
      </c>
      <c r="M7" s="47" t="s">
        <v>394</v>
      </c>
      <c r="N7" s="47" t="s">
        <v>395</v>
      </c>
      <c r="O7" s="47" t="s">
        <v>396</v>
      </c>
      <c r="P7" s="160" t="s">
        <v>41</v>
      </c>
      <c r="Q7" s="403"/>
      <c r="R7" s="240" t="s">
        <v>495</v>
      </c>
      <c r="S7" s="47" t="s">
        <v>496</v>
      </c>
      <c r="T7" s="47" t="s">
        <v>394</v>
      </c>
      <c r="U7" s="47" t="s">
        <v>395</v>
      </c>
      <c r="V7" s="47" t="s">
        <v>396</v>
      </c>
      <c r="W7" s="160" t="s">
        <v>41</v>
      </c>
      <c r="X7" s="403"/>
      <c r="Y7" s="240" t="s">
        <v>495</v>
      </c>
      <c r="Z7" s="47" t="s">
        <v>496</v>
      </c>
      <c r="AA7" s="47" t="s">
        <v>394</v>
      </c>
      <c r="AB7" s="47" t="s">
        <v>395</v>
      </c>
      <c r="AC7" s="47" t="s">
        <v>396</v>
      </c>
      <c r="AD7" s="160" t="s">
        <v>41</v>
      </c>
      <c r="AE7" s="403"/>
      <c r="AF7" s="240" t="s">
        <v>495</v>
      </c>
      <c r="AG7" s="47" t="s">
        <v>496</v>
      </c>
      <c r="AH7" s="47" t="s">
        <v>394</v>
      </c>
      <c r="AI7" s="47" t="s">
        <v>395</v>
      </c>
      <c r="AJ7" s="47" t="s">
        <v>396</v>
      </c>
      <c r="AK7" s="160" t="s">
        <v>41</v>
      </c>
      <c r="AL7" s="403"/>
      <c r="AM7" s="240" t="s">
        <v>495</v>
      </c>
      <c r="AN7" s="47" t="s">
        <v>496</v>
      </c>
      <c r="AO7" s="47" t="s">
        <v>394</v>
      </c>
      <c r="AP7" s="47" t="s">
        <v>395</v>
      </c>
      <c r="AQ7" s="47" t="s">
        <v>396</v>
      </c>
      <c r="AR7" s="160" t="s">
        <v>41</v>
      </c>
      <c r="AS7" s="403"/>
      <c r="AT7" s="240" t="s">
        <v>495</v>
      </c>
      <c r="AU7" s="47" t="s">
        <v>496</v>
      </c>
      <c r="AV7" s="47" t="s">
        <v>394</v>
      </c>
      <c r="AW7" s="47" t="s">
        <v>395</v>
      </c>
      <c r="AX7" s="47" t="s">
        <v>396</v>
      </c>
      <c r="AY7" s="160" t="s">
        <v>41</v>
      </c>
    </row>
    <row r="8" spans="1:145" ht="12.75" customHeight="1" x14ac:dyDescent="0.2">
      <c r="A8" s="159"/>
      <c r="B8" s="414"/>
      <c r="C8" s="247" t="s">
        <v>42</v>
      </c>
      <c r="D8" s="261" t="s">
        <v>43</v>
      </c>
      <c r="E8" s="242" t="s">
        <v>44</v>
      </c>
      <c r="F8" s="161" t="s">
        <v>45</v>
      </c>
      <c r="G8" s="161" t="s">
        <v>46</v>
      </c>
      <c r="H8" s="161" t="s">
        <v>47</v>
      </c>
      <c r="I8" s="162" t="s">
        <v>48</v>
      </c>
      <c r="J8" s="246" t="s">
        <v>49</v>
      </c>
      <c r="K8" s="115" t="s">
        <v>50</v>
      </c>
      <c r="L8" s="55" t="s">
        <v>51</v>
      </c>
      <c r="M8" s="55" t="s">
        <v>52</v>
      </c>
      <c r="N8" s="55" t="s">
        <v>53</v>
      </c>
      <c r="O8" s="59" t="s">
        <v>54</v>
      </c>
      <c r="P8" s="57" t="s">
        <v>55</v>
      </c>
      <c r="Q8" s="247" t="s">
        <v>56</v>
      </c>
      <c r="R8" s="115" t="s">
        <v>57</v>
      </c>
      <c r="S8" s="55" t="s">
        <v>58</v>
      </c>
      <c r="T8" s="55" t="s">
        <v>59</v>
      </c>
      <c r="U8" s="59" t="s">
        <v>60</v>
      </c>
      <c r="V8" s="57" t="s">
        <v>61</v>
      </c>
      <c r="W8" s="55" t="s">
        <v>62</v>
      </c>
      <c r="X8" s="247" t="s">
        <v>63</v>
      </c>
      <c r="Y8" s="115" t="s">
        <v>64</v>
      </c>
      <c r="Z8" s="55" t="s">
        <v>65</v>
      </c>
      <c r="AA8" s="59" t="s">
        <v>66</v>
      </c>
      <c r="AB8" s="57" t="s">
        <v>67</v>
      </c>
      <c r="AC8" s="55" t="s">
        <v>68</v>
      </c>
      <c r="AD8" s="55" t="s">
        <v>69</v>
      </c>
      <c r="AE8" s="247" t="s">
        <v>70</v>
      </c>
      <c r="AF8" s="115" t="s">
        <v>71</v>
      </c>
      <c r="AG8" s="59" t="s">
        <v>98</v>
      </c>
      <c r="AH8" s="55" t="s">
        <v>99</v>
      </c>
      <c r="AI8" s="55" t="s">
        <v>100</v>
      </c>
      <c r="AJ8" s="55" t="s">
        <v>101</v>
      </c>
      <c r="AK8" s="59" t="s">
        <v>102</v>
      </c>
      <c r="AL8" s="55" t="s">
        <v>103</v>
      </c>
      <c r="AM8" s="55" t="s">
        <v>104</v>
      </c>
      <c r="AN8" s="55" t="s">
        <v>105</v>
      </c>
      <c r="AO8" s="55" t="s">
        <v>106</v>
      </c>
      <c r="AP8" s="55" t="s">
        <v>107</v>
      </c>
      <c r="AQ8" s="55" t="s">
        <v>108</v>
      </c>
      <c r="AR8" s="55" t="s">
        <v>109</v>
      </c>
      <c r="AS8" s="55" t="s">
        <v>110</v>
      </c>
      <c r="AT8" s="55" t="s">
        <v>111</v>
      </c>
      <c r="AU8" s="55" t="s">
        <v>112</v>
      </c>
      <c r="AV8" s="55" t="s">
        <v>113</v>
      </c>
      <c r="AW8" s="59" t="s">
        <v>114</v>
      </c>
      <c r="AX8" s="55" t="s">
        <v>115</v>
      </c>
      <c r="AY8" s="59" t="s">
        <v>116</v>
      </c>
    </row>
    <row r="9" spans="1:145" ht="12" customHeight="1" x14ac:dyDescent="0.2">
      <c r="A9" s="163" t="s">
        <v>72</v>
      </c>
      <c r="B9" s="164" t="s">
        <v>73</v>
      </c>
      <c r="C9" s="252"/>
      <c r="D9" s="256"/>
      <c r="E9" s="110"/>
      <c r="F9" s="111"/>
      <c r="G9" s="111"/>
      <c r="H9" s="111"/>
      <c r="I9" s="165"/>
      <c r="J9" s="252"/>
      <c r="K9" s="110"/>
      <c r="L9" s="111"/>
      <c r="M9" s="111"/>
      <c r="N9" s="111"/>
      <c r="O9" s="111"/>
      <c r="P9" s="165"/>
      <c r="Q9" s="252"/>
      <c r="R9" s="110"/>
      <c r="S9" s="111"/>
      <c r="T9" s="111"/>
      <c r="U9" s="111"/>
      <c r="V9" s="111"/>
      <c r="W9" s="165"/>
      <c r="X9" s="252"/>
      <c r="Y9" s="110"/>
      <c r="Z9" s="111"/>
      <c r="AA9" s="111"/>
      <c r="AB9" s="111"/>
      <c r="AC9" s="111"/>
      <c r="AD9" s="165"/>
      <c r="AE9" s="252"/>
      <c r="AF9" s="294"/>
      <c r="AG9" s="111"/>
      <c r="AH9" s="111"/>
      <c r="AI9" s="111"/>
      <c r="AJ9" s="111"/>
      <c r="AK9" s="165"/>
      <c r="AL9" s="252"/>
      <c r="AM9" s="110"/>
      <c r="AN9" s="111"/>
      <c r="AO9" s="111"/>
      <c r="AP9" s="111"/>
      <c r="AQ9" s="111"/>
      <c r="AR9" s="165"/>
      <c r="AS9" s="252"/>
      <c r="AT9" s="294"/>
      <c r="AU9" s="111"/>
      <c r="AV9" s="111"/>
      <c r="AW9" s="111"/>
      <c r="AX9" s="111"/>
      <c r="AY9" s="165"/>
    </row>
    <row r="10" spans="1:145" x14ac:dyDescent="0.2">
      <c r="A10" s="166">
        <v>1</v>
      </c>
      <c r="B10" s="167" t="s">
        <v>74</v>
      </c>
      <c r="C10" s="318"/>
      <c r="D10" s="244"/>
      <c r="E10" s="244"/>
      <c r="F10" s="177"/>
      <c r="G10" s="177"/>
      <c r="H10" s="177"/>
      <c r="I10" s="178"/>
      <c r="J10" s="318"/>
      <c r="K10" s="244"/>
      <c r="L10" s="244"/>
      <c r="M10" s="177"/>
      <c r="N10" s="177"/>
      <c r="O10" s="177"/>
      <c r="P10" s="178"/>
      <c r="Q10" s="318"/>
      <c r="R10" s="244"/>
      <c r="S10" s="244"/>
      <c r="T10" s="177"/>
      <c r="U10" s="177"/>
      <c r="V10" s="177"/>
      <c r="W10" s="178"/>
      <c r="X10" s="318"/>
      <c r="Y10" s="244"/>
      <c r="Z10" s="244"/>
      <c r="AA10" s="177"/>
      <c r="AB10" s="177"/>
      <c r="AC10" s="177"/>
      <c r="AD10" s="178"/>
      <c r="AE10" s="318"/>
      <c r="AF10" s="244"/>
      <c r="AG10" s="244"/>
      <c r="AH10" s="177"/>
      <c r="AI10" s="177"/>
      <c r="AJ10" s="177"/>
      <c r="AK10" s="178"/>
      <c r="AL10" s="318"/>
      <c r="AM10" s="244"/>
      <c r="AN10" s="244"/>
      <c r="AO10" s="177"/>
      <c r="AP10" s="177"/>
      <c r="AQ10" s="177"/>
      <c r="AR10" s="178"/>
      <c r="AS10" s="318"/>
      <c r="AT10" s="244"/>
      <c r="AU10" s="244"/>
      <c r="AV10" s="177"/>
      <c r="AW10" s="177"/>
      <c r="AX10" s="177"/>
      <c r="AY10" s="178"/>
    </row>
    <row r="11" spans="1:145" ht="12.75" customHeight="1" x14ac:dyDescent="0.2">
      <c r="A11" s="166">
        <f>A10+1</f>
        <v>2</v>
      </c>
      <c r="B11" s="167" t="s">
        <v>75</v>
      </c>
      <c r="C11" s="318"/>
      <c r="D11" s="244"/>
      <c r="E11" s="244"/>
      <c r="F11" s="177"/>
      <c r="G11" s="177"/>
      <c r="H11" s="177"/>
      <c r="I11" s="178"/>
      <c r="J11" s="318"/>
      <c r="K11" s="244"/>
      <c r="L11" s="244"/>
      <c r="M11" s="177"/>
      <c r="N11" s="177"/>
      <c r="O11" s="177"/>
      <c r="P11" s="178"/>
      <c r="Q11" s="318"/>
      <c r="R11" s="244"/>
      <c r="S11" s="244"/>
      <c r="T11" s="177"/>
      <c r="U11" s="177"/>
      <c r="V11" s="177"/>
      <c r="W11" s="178"/>
      <c r="X11" s="318"/>
      <c r="Y11" s="244"/>
      <c r="Z11" s="244"/>
      <c r="AA11" s="177"/>
      <c r="AB11" s="177"/>
      <c r="AC11" s="177"/>
      <c r="AD11" s="178"/>
      <c r="AE11" s="318"/>
      <c r="AF11" s="244"/>
      <c r="AG11" s="244"/>
      <c r="AH11" s="177"/>
      <c r="AI11" s="177"/>
      <c r="AJ11" s="177"/>
      <c r="AK11" s="178"/>
      <c r="AL11" s="318"/>
      <c r="AM11" s="244"/>
      <c r="AN11" s="244"/>
      <c r="AO11" s="177"/>
      <c r="AP11" s="177"/>
      <c r="AQ11" s="177"/>
      <c r="AR11" s="178"/>
      <c r="AS11" s="318"/>
      <c r="AT11" s="244"/>
      <c r="AU11" s="244"/>
      <c r="AV11" s="177"/>
      <c r="AW11" s="177"/>
      <c r="AX11" s="177"/>
      <c r="AY11" s="178"/>
    </row>
    <row r="12" spans="1:145" s="224" customFormat="1" ht="12.75" customHeight="1" x14ac:dyDescent="0.2">
      <c r="A12" s="166">
        <v>3</v>
      </c>
      <c r="B12" s="167" t="s">
        <v>498</v>
      </c>
      <c r="C12" s="250">
        <f>SUM(D12:I12)</f>
        <v>0</v>
      </c>
      <c r="D12" s="314"/>
      <c r="E12" s="314"/>
      <c r="F12" s="314"/>
      <c r="G12" s="314"/>
      <c r="H12" s="314"/>
      <c r="I12" s="314"/>
      <c r="J12" s="250">
        <f>SUM(K12:P12)</f>
        <v>0</v>
      </c>
      <c r="K12" s="314"/>
      <c r="L12" s="314"/>
      <c r="M12" s="314"/>
      <c r="N12" s="314"/>
      <c r="O12" s="314"/>
      <c r="P12" s="314"/>
      <c r="Q12" s="250">
        <f>SUM(R12:W12)</f>
        <v>0</v>
      </c>
      <c r="R12" s="314"/>
      <c r="S12" s="314"/>
      <c r="T12" s="314"/>
      <c r="U12" s="314"/>
      <c r="V12" s="314"/>
      <c r="W12" s="314"/>
      <c r="X12" s="250">
        <f>SUM(Y12:AD12)</f>
        <v>0</v>
      </c>
      <c r="Y12" s="314"/>
      <c r="Z12" s="314"/>
      <c r="AA12" s="314"/>
      <c r="AB12" s="314"/>
      <c r="AC12" s="314"/>
      <c r="AD12" s="314"/>
      <c r="AE12" s="250">
        <f>SUM(AF12:AK12)</f>
        <v>0</v>
      </c>
      <c r="AF12" s="314"/>
      <c r="AG12" s="314"/>
      <c r="AH12" s="314"/>
      <c r="AI12" s="314"/>
      <c r="AJ12" s="314"/>
      <c r="AK12" s="314"/>
      <c r="AL12" s="250">
        <f>SUM(AM12:AR12)</f>
        <v>0</v>
      </c>
      <c r="AM12" s="314"/>
      <c r="AN12" s="314"/>
      <c r="AO12" s="314"/>
      <c r="AP12" s="314"/>
      <c r="AQ12" s="314"/>
      <c r="AR12" s="314"/>
      <c r="AS12" s="250">
        <f>SUM(AT12:AY12)</f>
        <v>0</v>
      </c>
      <c r="AT12" s="314"/>
      <c r="AU12" s="314"/>
      <c r="AV12" s="314"/>
      <c r="AW12" s="314"/>
      <c r="AX12" s="314"/>
      <c r="AY12" s="314"/>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1"/>
      <c r="CD12" s="121"/>
      <c r="CE12" s="121"/>
      <c r="CF12" s="121"/>
      <c r="CG12" s="121"/>
      <c r="CH12" s="121"/>
      <c r="CI12" s="121"/>
      <c r="CJ12" s="121"/>
      <c r="CK12" s="121"/>
      <c r="CL12" s="121"/>
      <c r="CM12" s="121"/>
      <c r="CN12" s="121"/>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1"/>
      <c r="EG12" s="121"/>
      <c r="EH12" s="121"/>
      <c r="EI12" s="121"/>
      <c r="EJ12" s="121"/>
      <c r="EK12" s="121"/>
      <c r="EL12" s="121"/>
      <c r="EM12" s="121"/>
      <c r="EN12" s="121"/>
      <c r="EO12" s="121"/>
    </row>
    <row r="13" spans="1:145" s="224" customFormat="1" x14ac:dyDescent="0.2">
      <c r="A13" s="166" t="s">
        <v>522</v>
      </c>
      <c r="B13" s="167" t="s">
        <v>499</v>
      </c>
      <c r="C13" s="250">
        <f>SUM(D13:I13)</f>
        <v>0</v>
      </c>
      <c r="D13" s="314"/>
      <c r="E13" s="314"/>
      <c r="F13" s="314"/>
      <c r="G13" s="314"/>
      <c r="H13" s="314"/>
      <c r="I13" s="314"/>
      <c r="J13" s="250">
        <f>SUM(K13:P13)</f>
        <v>0</v>
      </c>
      <c r="K13" s="314"/>
      <c r="L13" s="314"/>
      <c r="M13" s="314"/>
      <c r="N13" s="314"/>
      <c r="O13" s="314"/>
      <c r="P13" s="314"/>
      <c r="Q13" s="250">
        <f>SUM(R13:W13)</f>
        <v>0</v>
      </c>
      <c r="R13" s="314"/>
      <c r="S13" s="314"/>
      <c r="T13" s="314"/>
      <c r="U13" s="314"/>
      <c r="V13" s="314"/>
      <c r="W13" s="314"/>
      <c r="X13" s="250">
        <f>SUM(Y13:AD13)</f>
        <v>0</v>
      </c>
      <c r="Y13" s="314"/>
      <c r="Z13" s="314"/>
      <c r="AA13" s="314"/>
      <c r="AB13" s="314"/>
      <c r="AC13" s="314"/>
      <c r="AD13" s="314"/>
      <c r="AE13" s="250">
        <f>SUM(AF13:AK13)</f>
        <v>0</v>
      </c>
      <c r="AF13" s="314"/>
      <c r="AG13" s="314"/>
      <c r="AH13" s="314"/>
      <c r="AI13" s="314"/>
      <c r="AJ13" s="314"/>
      <c r="AK13" s="314"/>
      <c r="AL13" s="250">
        <f>SUM(AM13:AR13)</f>
        <v>0</v>
      </c>
      <c r="AM13" s="314"/>
      <c r="AN13" s="314"/>
      <c r="AO13" s="314"/>
      <c r="AP13" s="314"/>
      <c r="AQ13" s="314"/>
      <c r="AR13" s="314"/>
      <c r="AS13" s="250">
        <f>SUM(AT13:AY13)</f>
        <v>0</v>
      </c>
      <c r="AT13" s="314"/>
      <c r="AU13" s="314"/>
      <c r="AV13" s="314"/>
      <c r="AW13" s="314"/>
      <c r="AX13" s="314"/>
      <c r="AY13" s="314"/>
      <c r="AZ13" s="121"/>
      <c r="BA13" s="121"/>
      <c r="BB13" s="121"/>
      <c r="BC13" s="121"/>
      <c r="BD13" s="121"/>
      <c r="BE13" s="121"/>
      <c r="BF13" s="121"/>
      <c r="BG13" s="121"/>
      <c r="BH13" s="121"/>
      <c r="BI13" s="121"/>
      <c r="BJ13" s="121"/>
      <c r="BK13" s="121"/>
      <c r="BL13" s="121"/>
      <c r="BM13" s="121"/>
      <c r="BN13" s="121"/>
      <c r="BO13" s="121"/>
      <c r="BP13" s="121"/>
      <c r="BQ13" s="121"/>
      <c r="BR13" s="121"/>
      <c r="BS13" s="121"/>
      <c r="BT13" s="121"/>
      <c r="BU13" s="121"/>
      <c r="BV13" s="121"/>
      <c r="BW13" s="121"/>
      <c r="BX13" s="121"/>
      <c r="BY13" s="121"/>
      <c r="BZ13" s="121"/>
      <c r="CA13" s="121"/>
      <c r="CB13" s="121"/>
      <c r="CC13" s="121"/>
      <c r="CD13" s="121"/>
      <c r="CE13" s="121"/>
      <c r="CF13" s="121"/>
      <c r="CG13" s="121"/>
      <c r="CH13" s="121"/>
      <c r="CI13" s="121"/>
      <c r="CJ13" s="121"/>
      <c r="CK13" s="121"/>
      <c r="CL13" s="121"/>
      <c r="CM13" s="121"/>
      <c r="CN13" s="121"/>
      <c r="CO13" s="121"/>
      <c r="CP13" s="121"/>
      <c r="CQ13" s="121"/>
      <c r="CR13" s="121"/>
      <c r="CS13" s="121"/>
      <c r="CT13" s="121"/>
      <c r="CU13" s="121"/>
      <c r="CV13" s="121"/>
      <c r="CW13" s="121"/>
      <c r="CX13" s="121"/>
      <c r="CY13" s="121"/>
      <c r="CZ13" s="121"/>
      <c r="DA13" s="121"/>
      <c r="DB13" s="121"/>
      <c r="DC13" s="121"/>
      <c r="DD13" s="121"/>
      <c r="DE13" s="121"/>
      <c r="DF13" s="121"/>
      <c r="DG13" s="121"/>
      <c r="DH13" s="121"/>
      <c r="DI13" s="121"/>
      <c r="DJ13" s="121"/>
      <c r="DK13" s="121"/>
      <c r="DL13" s="121"/>
      <c r="DM13" s="121"/>
      <c r="DN13" s="121"/>
      <c r="DO13" s="121"/>
      <c r="DP13" s="121"/>
      <c r="DQ13" s="121"/>
      <c r="DR13" s="121"/>
      <c r="DS13" s="121"/>
      <c r="DT13" s="121"/>
      <c r="DU13" s="121"/>
      <c r="DV13" s="121"/>
      <c r="DW13" s="121"/>
      <c r="DX13" s="121"/>
      <c r="DY13" s="121"/>
      <c r="DZ13" s="121"/>
      <c r="EA13" s="121"/>
      <c r="EB13" s="121"/>
      <c r="EC13" s="121"/>
      <c r="ED13" s="121"/>
      <c r="EE13" s="121"/>
      <c r="EF13" s="121"/>
      <c r="EG13" s="121"/>
      <c r="EH13" s="121"/>
      <c r="EI13" s="121"/>
      <c r="EJ13" s="121"/>
      <c r="EK13" s="121"/>
      <c r="EL13" s="121"/>
      <c r="EM13" s="121"/>
      <c r="EN13" s="121"/>
      <c r="EO13" s="121"/>
    </row>
    <row r="14" spans="1:145" x14ac:dyDescent="0.2">
      <c r="A14" s="166">
        <v>4</v>
      </c>
      <c r="B14" s="167" t="s">
        <v>77</v>
      </c>
      <c r="C14" s="250">
        <f>SUM(D14:I14)</f>
        <v>0</v>
      </c>
      <c r="D14" s="314"/>
      <c r="E14" s="314"/>
      <c r="F14" s="314"/>
      <c r="G14" s="314"/>
      <c r="H14" s="314"/>
      <c r="I14" s="314"/>
      <c r="J14" s="250">
        <f>SUM(K14:P14)</f>
        <v>0</v>
      </c>
      <c r="K14" s="314"/>
      <c r="L14" s="314"/>
      <c r="M14" s="314"/>
      <c r="N14" s="314"/>
      <c r="O14" s="314"/>
      <c r="P14" s="314"/>
      <c r="Q14" s="250">
        <f>SUM(R14:W14)</f>
        <v>0</v>
      </c>
      <c r="R14" s="314"/>
      <c r="S14" s="314"/>
      <c r="T14" s="314"/>
      <c r="U14" s="314"/>
      <c r="V14" s="314"/>
      <c r="W14" s="314"/>
      <c r="X14" s="250">
        <f>SUM(Y14:AD14)</f>
        <v>0</v>
      </c>
      <c r="Y14" s="314"/>
      <c r="Z14" s="314"/>
      <c r="AA14" s="314"/>
      <c r="AB14" s="314"/>
      <c r="AC14" s="314"/>
      <c r="AD14" s="314"/>
      <c r="AE14" s="250">
        <f>SUM(AF14:AK14)</f>
        <v>0</v>
      </c>
      <c r="AF14" s="314"/>
      <c r="AG14" s="314"/>
      <c r="AH14" s="314"/>
      <c r="AI14" s="314"/>
      <c r="AJ14" s="314"/>
      <c r="AK14" s="314"/>
      <c r="AL14" s="250">
        <f>SUM(AM14:AR14)</f>
        <v>0</v>
      </c>
      <c r="AM14" s="314"/>
      <c r="AN14" s="314"/>
      <c r="AO14" s="314"/>
      <c r="AP14" s="314"/>
      <c r="AQ14" s="314"/>
      <c r="AR14" s="314"/>
      <c r="AS14" s="250">
        <f>SUM(AT14:AY14)</f>
        <v>0</v>
      </c>
      <c r="AT14" s="314"/>
      <c r="AU14" s="314"/>
      <c r="AV14" s="314"/>
      <c r="AW14" s="314"/>
      <c r="AX14" s="314"/>
      <c r="AY14" s="314"/>
    </row>
    <row r="15" spans="1:145" x14ac:dyDescent="0.2">
      <c r="A15" s="166">
        <v>5</v>
      </c>
      <c r="B15" s="167" t="s">
        <v>78</v>
      </c>
      <c r="C15" s="250">
        <f>SUM(D15:I15)</f>
        <v>0</v>
      </c>
      <c r="D15" s="314"/>
      <c r="E15" s="314"/>
      <c r="F15" s="314"/>
      <c r="G15" s="314"/>
      <c r="H15" s="314"/>
      <c r="I15" s="314"/>
      <c r="J15" s="250">
        <f>SUM(K15:P15)</f>
        <v>0</v>
      </c>
      <c r="K15" s="314"/>
      <c r="L15" s="314"/>
      <c r="M15" s="314"/>
      <c r="N15" s="314"/>
      <c r="O15" s="314"/>
      <c r="P15" s="314"/>
      <c r="Q15" s="250">
        <f>SUM(R15:W15)</f>
        <v>0</v>
      </c>
      <c r="R15" s="314"/>
      <c r="S15" s="314"/>
      <c r="T15" s="314"/>
      <c r="U15" s="314"/>
      <c r="V15" s="314"/>
      <c r="W15" s="314"/>
      <c r="X15" s="250">
        <f>SUM(Y15:AD15)</f>
        <v>0</v>
      </c>
      <c r="Y15" s="314"/>
      <c r="Z15" s="314"/>
      <c r="AA15" s="314"/>
      <c r="AB15" s="314"/>
      <c r="AC15" s="314"/>
      <c r="AD15" s="314"/>
      <c r="AE15" s="250">
        <f>SUM(AF15:AK15)</f>
        <v>0</v>
      </c>
      <c r="AF15" s="314"/>
      <c r="AG15" s="314"/>
      <c r="AH15" s="314"/>
      <c r="AI15" s="314"/>
      <c r="AJ15" s="314"/>
      <c r="AK15" s="314"/>
      <c r="AL15" s="250">
        <f>SUM(AM15:AR15)</f>
        <v>0</v>
      </c>
      <c r="AM15" s="314"/>
      <c r="AN15" s="314"/>
      <c r="AO15" s="314"/>
      <c r="AP15" s="314"/>
      <c r="AQ15" s="314"/>
      <c r="AR15" s="314"/>
      <c r="AS15" s="250">
        <f>SUM(AT15:AY15)</f>
        <v>0</v>
      </c>
      <c r="AT15" s="314"/>
      <c r="AU15" s="314"/>
      <c r="AV15" s="314"/>
      <c r="AW15" s="314"/>
      <c r="AX15" s="314"/>
      <c r="AY15" s="314"/>
    </row>
    <row r="16" spans="1:145" x14ac:dyDescent="0.2">
      <c r="A16" s="166">
        <v>6</v>
      </c>
      <c r="B16" s="167" t="s">
        <v>79</v>
      </c>
      <c r="C16" s="250">
        <f>SUM(D16:I16)</f>
        <v>0</v>
      </c>
      <c r="D16" s="314"/>
      <c r="E16" s="314"/>
      <c r="F16" s="314"/>
      <c r="G16" s="314"/>
      <c r="H16" s="314"/>
      <c r="I16" s="314"/>
      <c r="J16" s="250">
        <f>SUM(K16:P16)</f>
        <v>0</v>
      </c>
      <c r="K16" s="314"/>
      <c r="L16" s="314"/>
      <c r="M16" s="314"/>
      <c r="N16" s="314"/>
      <c r="O16" s="314"/>
      <c r="P16" s="314"/>
      <c r="Q16" s="250">
        <f>SUM(R16:W16)</f>
        <v>0</v>
      </c>
      <c r="R16" s="314"/>
      <c r="S16" s="314"/>
      <c r="T16" s="314"/>
      <c r="U16" s="314"/>
      <c r="V16" s="314"/>
      <c r="W16" s="314"/>
      <c r="X16" s="250">
        <f>SUM(Y16:AD16)</f>
        <v>0</v>
      </c>
      <c r="Y16" s="314"/>
      <c r="Z16" s="314"/>
      <c r="AA16" s="314"/>
      <c r="AB16" s="314"/>
      <c r="AC16" s="314"/>
      <c r="AD16" s="314"/>
      <c r="AE16" s="250">
        <f>SUM(AF16:AK16)</f>
        <v>0</v>
      </c>
      <c r="AF16" s="314"/>
      <c r="AG16" s="314"/>
      <c r="AH16" s="314"/>
      <c r="AI16" s="314"/>
      <c r="AJ16" s="314"/>
      <c r="AK16" s="314"/>
      <c r="AL16" s="250">
        <f>SUM(AM16:AR16)</f>
        <v>0</v>
      </c>
      <c r="AM16" s="314"/>
      <c r="AN16" s="314"/>
      <c r="AO16" s="314"/>
      <c r="AP16" s="314"/>
      <c r="AQ16" s="314"/>
      <c r="AR16" s="314"/>
      <c r="AS16" s="250">
        <f>SUM(AT16:AY16)</f>
        <v>0</v>
      </c>
      <c r="AT16" s="314"/>
      <c r="AU16" s="314"/>
      <c r="AV16" s="314"/>
      <c r="AW16" s="314"/>
      <c r="AX16" s="314"/>
      <c r="AY16" s="314"/>
    </row>
    <row r="17" spans="1:51" x14ac:dyDescent="0.2">
      <c r="A17" s="166">
        <v>7</v>
      </c>
      <c r="B17" s="167" t="s">
        <v>521</v>
      </c>
      <c r="C17" s="250">
        <f t="shared" ref="C17:AK17" si="0">SUM(C12:C16)</f>
        <v>0</v>
      </c>
      <c r="D17" s="33">
        <f t="shared" si="0"/>
        <v>0</v>
      </c>
      <c r="E17" s="33">
        <f t="shared" si="0"/>
        <v>0</v>
      </c>
      <c r="F17" s="29">
        <f t="shared" si="0"/>
        <v>0</v>
      </c>
      <c r="G17" s="29">
        <f t="shared" si="0"/>
        <v>0</v>
      </c>
      <c r="H17" s="29">
        <f t="shared" si="0"/>
        <v>0</v>
      </c>
      <c r="I17" s="29">
        <f t="shared" si="0"/>
        <v>0</v>
      </c>
      <c r="J17" s="250">
        <f t="shared" si="0"/>
        <v>0</v>
      </c>
      <c r="K17" s="33">
        <f t="shared" si="0"/>
        <v>0</v>
      </c>
      <c r="L17" s="33">
        <f t="shared" si="0"/>
        <v>0</v>
      </c>
      <c r="M17" s="29">
        <f t="shared" si="0"/>
        <v>0</v>
      </c>
      <c r="N17" s="29">
        <f t="shared" si="0"/>
        <v>0</v>
      </c>
      <c r="O17" s="29">
        <f t="shared" si="0"/>
        <v>0</v>
      </c>
      <c r="P17" s="29">
        <f t="shared" si="0"/>
        <v>0</v>
      </c>
      <c r="Q17" s="250">
        <f t="shared" si="0"/>
        <v>0</v>
      </c>
      <c r="R17" s="33">
        <f t="shared" si="0"/>
        <v>0</v>
      </c>
      <c r="S17" s="33">
        <f t="shared" si="0"/>
        <v>0</v>
      </c>
      <c r="T17" s="29">
        <f t="shared" si="0"/>
        <v>0</v>
      </c>
      <c r="U17" s="29">
        <f t="shared" si="0"/>
        <v>0</v>
      </c>
      <c r="V17" s="29">
        <f t="shared" si="0"/>
        <v>0</v>
      </c>
      <c r="W17" s="29">
        <f t="shared" si="0"/>
        <v>0</v>
      </c>
      <c r="X17" s="250">
        <f t="shared" si="0"/>
        <v>0</v>
      </c>
      <c r="Y17" s="33">
        <f t="shared" si="0"/>
        <v>0</v>
      </c>
      <c r="Z17" s="33">
        <f t="shared" si="0"/>
        <v>0</v>
      </c>
      <c r="AA17" s="29">
        <f t="shared" si="0"/>
        <v>0</v>
      </c>
      <c r="AB17" s="29">
        <f t="shared" si="0"/>
        <v>0</v>
      </c>
      <c r="AC17" s="29">
        <f t="shared" si="0"/>
        <v>0</v>
      </c>
      <c r="AD17" s="29">
        <f t="shared" si="0"/>
        <v>0</v>
      </c>
      <c r="AE17" s="250">
        <f t="shared" si="0"/>
        <v>0</v>
      </c>
      <c r="AF17" s="33">
        <f t="shared" si="0"/>
        <v>0</v>
      </c>
      <c r="AG17" s="33">
        <f t="shared" si="0"/>
        <v>0</v>
      </c>
      <c r="AH17" s="29">
        <f t="shared" si="0"/>
        <v>0</v>
      </c>
      <c r="AI17" s="29">
        <f t="shared" si="0"/>
        <v>0</v>
      </c>
      <c r="AJ17" s="29">
        <f t="shared" si="0"/>
        <v>0</v>
      </c>
      <c r="AK17" s="29">
        <f t="shared" si="0"/>
        <v>0</v>
      </c>
      <c r="AL17" s="250">
        <f t="shared" ref="AL17:AY17" si="1">SUM(AL12:AL16)</f>
        <v>0</v>
      </c>
      <c r="AM17" s="33">
        <f t="shared" si="1"/>
        <v>0</v>
      </c>
      <c r="AN17" s="33">
        <f t="shared" si="1"/>
        <v>0</v>
      </c>
      <c r="AO17" s="29">
        <f t="shared" si="1"/>
        <v>0</v>
      </c>
      <c r="AP17" s="29">
        <f t="shared" si="1"/>
        <v>0</v>
      </c>
      <c r="AQ17" s="29">
        <f t="shared" si="1"/>
        <v>0</v>
      </c>
      <c r="AR17" s="29">
        <f t="shared" si="1"/>
        <v>0</v>
      </c>
      <c r="AS17" s="250">
        <f t="shared" si="1"/>
        <v>0</v>
      </c>
      <c r="AT17" s="33">
        <f t="shared" si="1"/>
        <v>0</v>
      </c>
      <c r="AU17" s="33">
        <f t="shared" si="1"/>
        <v>0</v>
      </c>
      <c r="AV17" s="29">
        <f t="shared" si="1"/>
        <v>0</v>
      </c>
      <c r="AW17" s="29">
        <f t="shared" si="1"/>
        <v>0</v>
      </c>
      <c r="AX17" s="29">
        <f t="shared" si="1"/>
        <v>0</v>
      </c>
      <c r="AY17" s="29">
        <f t="shared" si="1"/>
        <v>0</v>
      </c>
    </row>
    <row r="18" spans="1:51" x14ac:dyDescent="0.2">
      <c r="A18" s="166">
        <v>8</v>
      </c>
      <c r="B18" s="167" t="s">
        <v>524</v>
      </c>
      <c r="C18" s="250">
        <f>IF(C10+C11-C17=0,0,C10+C11-C17)</f>
        <v>0</v>
      </c>
      <c r="D18" s="177"/>
      <c r="E18" s="244"/>
      <c r="F18" s="177"/>
      <c r="G18" s="177"/>
      <c r="H18" s="177"/>
      <c r="I18" s="178"/>
      <c r="J18" s="250">
        <f>IF(J10+J11-J17=0,0,J10+J11-J17)</f>
        <v>0</v>
      </c>
      <c r="K18" s="177"/>
      <c r="L18" s="244"/>
      <c r="M18" s="177"/>
      <c r="N18" s="177"/>
      <c r="O18" s="177"/>
      <c r="P18" s="178"/>
      <c r="Q18" s="250">
        <f>IF(Q10+Q11-Q17=0,0,Q10+Q11-Q17)</f>
        <v>0</v>
      </c>
      <c r="R18" s="177"/>
      <c r="S18" s="244"/>
      <c r="T18" s="177"/>
      <c r="U18" s="177"/>
      <c r="V18" s="177"/>
      <c r="W18" s="178"/>
      <c r="X18" s="250">
        <f>IF(X10+X11-X17=0,0,X10+X11-X17)</f>
        <v>0</v>
      </c>
      <c r="Y18" s="177"/>
      <c r="Z18" s="244"/>
      <c r="AA18" s="177"/>
      <c r="AB18" s="177"/>
      <c r="AC18" s="177"/>
      <c r="AD18" s="178"/>
      <c r="AE18" s="250">
        <f>IF(AE10+AE11-AE17=0,0,AE10+AE11-AE17)</f>
        <v>0</v>
      </c>
      <c r="AF18" s="177"/>
      <c r="AG18" s="244"/>
      <c r="AH18" s="177"/>
      <c r="AI18" s="177"/>
      <c r="AJ18" s="177"/>
      <c r="AK18" s="178"/>
      <c r="AL18" s="250">
        <f>IF(AL10+AL11-AL17=0,0,AL10+AL11-AL17)</f>
        <v>0</v>
      </c>
      <c r="AM18" s="177"/>
      <c r="AN18" s="244"/>
      <c r="AO18" s="177"/>
      <c r="AP18" s="177"/>
      <c r="AQ18" s="177"/>
      <c r="AR18" s="178"/>
      <c r="AS18" s="250">
        <f>IF(AS10+AS11-AS17=0,0,AS10+AS11-AS17)</f>
        <v>0</v>
      </c>
      <c r="AT18" s="177"/>
      <c r="AU18" s="244"/>
      <c r="AV18" s="177"/>
      <c r="AW18" s="177"/>
      <c r="AX18" s="177"/>
      <c r="AY18" s="178"/>
    </row>
    <row r="19" spans="1:51" x14ac:dyDescent="0.2">
      <c r="A19" s="168" t="s">
        <v>80</v>
      </c>
      <c r="B19" s="169" t="s">
        <v>81</v>
      </c>
      <c r="C19" s="249"/>
      <c r="D19" s="177"/>
      <c r="E19" s="244"/>
      <c r="F19" s="177"/>
      <c r="G19" s="177"/>
      <c r="H19" s="177"/>
      <c r="I19" s="178"/>
      <c r="J19" s="249"/>
      <c r="K19" s="177"/>
      <c r="L19" s="244"/>
      <c r="M19" s="177"/>
      <c r="N19" s="177"/>
      <c r="O19" s="177"/>
      <c r="P19" s="178"/>
      <c r="Q19" s="249"/>
      <c r="R19" s="177"/>
      <c r="S19" s="244"/>
      <c r="T19" s="177"/>
      <c r="U19" s="177"/>
      <c r="V19" s="177"/>
      <c r="W19" s="178"/>
      <c r="X19" s="249"/>
      <c r="Y19" s="177"/>
      <c r="Z19" s="244"/>
      <c r="AA19" s="177"/>
      <c r="AB19" s="177"/>
      <c r="AC19" s="177"/>
      <c r="AD19" s="178"/>
      <c r="AE19" s="249"/>
      <c r="AF19" s="177"/>
      <c r="AG19" s="244"/>
      <c r="AH19" s="177"/>
      <c r="AI19" s="177"/>
      <c r="AJ19" s="177"/>
      <c r="AK19" s="178"/>
      <c r="AL19" s="249"/>
      <c r="AM19" s="177"/>
      <c r="AN19" s="244"/>
      <c r="AO19" s="177"/>
      <c r="AP19" s="177"/>
      <c r="AQ19" s="177"/>
      <c r="AR19" s="178"/>
      <c r="AS19" s="249"/>
      <c r="AT19" s="177"/>
      <c r="AU19" s="244"/>
      <c r="AV19" s="177"/>
      <c r="AW19" s="177"/>
      <c r="AX19" s="177"/>
      <c r="AY19" s="178"/>
    </row>
    <row r="20" spans="1:51" ht="12.75" customHeight="1" x14ac:dyDescent="0.2">
      <c r="A20" s="166">
        <v>1</v>
      </c>
      <c r="B20" s="167"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c r="AL20" s="250">
        <f>SUM(AM20:AR20)</f>
        <v>0</v>
      </c>
      <c r="AM20" s="314"/>
      <c r="AN20" s="308"/>
      <c r="AO20" s="314"/>
      <c r="AP20" s="314"/>
      <c r="AQ20" s="314"/>
      <c r="AR20" s="315"/>
      <c r="AS20" s="250">
        <f>SUM(AT20:AY20)</f>
        <v>0</v>
      </c>
      <c r="AT20" s="314"/>
      <c r="AU20" s="308"/>
      <c r="AV20" s="314"/>
      <c r="AW20" s="314"/>
      <c r="AX20" s="314"/>
      <c r="AY20" s="315"/>
    </row>
    <row r="21" spans="1:51" ht="12.75" customHeight="1" x14ac:dyDescent="0.2">
      <c r="A21" s="166">
        <v>2</v>
      </c>
      <c r="B21" s="167"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c r="AL21" s="250">
        <f>SUM(AM21:AR21)</f>
        <v>0</v>
      </c>
      <c r="AM21" s="314"/>
      <c r="AN21" s="308"/>
      <c r="AO21" s="314"/>
      <c r="AP21" s="314"/>
      <c r="AQ21" s="314"/>
      <c r="AR21" s="315"/>
      <c r="AS21" s="250">
        <f>SUM(AT21:AY21)</f>
        <v>0</v>
      </c>
      <c r="AT21" s="314"/>
      <c r="AU21" s="308"/>
      <c r="AV21" s="314"/>
      <c r="AW21" s="314"/>
      <c r="AX21" s="314"/>
      <c r="AY21" s="315"/>
    </row>
    <row r="22" spans="1:51" ht="12.75" customHeight="1" x14ac:dyDescent="0.2">
      <c r="A22" s="166">
        <v>3</v>
      </c>
      <c r="B22" s="170" t="s">
        <v>82</v>
      </c>
      <c r="C22" s="250">
        <f t="shared" ref="C22:AJ22" si="2">SUM(C20:C21)</f>
        <v>0</v>
      </c>
      <c r="D22" s="33">
        <f t="shared" si="2"/>
        <v>0</v>
      </c>
      <c r="E22" s="33">
        <f t="shared" si="2"/>
        <v>0</v>
      </c>
      <c r="F22" s="29">
        <f t="shared" si="2"/>
        <v>0</v>
      </c>
      <c r="G22" s="29">
        <f t="shared" si="2"/>
        <v>0</v>
      </c>
      <c r="H22" s="29">
        <f t="shared" si="2"/>
        <v>0</v>
      </c>
      <c r="I22" s="29">
        <f t="shared" si="2"/>
        <v>0</v>
      </c>
      <c r="J22" s="250">
        <f t="shared" si="2"/>
        <v>0</v>
      </c>
      <c r="K22" s="33">
        <f t="shared" si="2"/>
        <v>0</v>
      </c>
      <c r="L22" s="29">
        <f t="shared" si="2"/>
        <v>0</v>
      </c>
      <c r="M22" s="29">
        <f t="shared" si="2"/>
        <v>0</v>
      </c>
      <c r="N22" s="29">
        <f t="shared" si="2"/>
        <v>0</v>
      </c>
      <c r="O22" s="29">
        <f t="shared" si="2"/>
        <v>0</v>
      </c>
      <c r="P22" s="29">
        <f t="shared" si="2"/>
        <v>0</v>
      </c>
      <c r="Q22" s="250">
        <f t="shared" si="2"/>
        <v>0</v>
      </c>
      <c r="R22" s="33">
        <f t="shared" si="2"/>
        <v>0</v>
      </c>
      <c r="S22" s="29">
        <f t="shared" si="2"/>
        <v>0</v>
      </c>
      <c r="T22" s="29">
        <f t="shared" si="2"/>
        <v>0</v>
      </c>
      <c r="U22" s="29">
        <f t="shared" si="2"/>
        <v>0</v>
      </c>
      <c r="V22" s="29">
        <f t="shared" si="2"/>
        <v>0</v>
      </c>
      <c r="W22" s="29">
        <f t="shared" si="2"/>
        <v>0</v>
      </c>
      <c r="X22" s="250">
        <f t="shared" si="2"/>
        <v>0</v>
      </c>
      <c r="Y22" s="33">
        <f t="shared" si="2"/>
        <v>0</v>
      </c>
      <c r="Z22" s="29">
        <f t="shared" si="2"/>
        <v>0</v>
      </c>
      <c r="AA22" s="29">
        <f t="shared" si="2"/>
        <v>0</v>
      </c>
      <c r="AB22" s="29">
        <f t="shared" si="2"/>
        <v>0</v>
      </c>
      <c r="AC22" s="29">
        <f t="shared" si="2"/>
        <v>0</v>
      </c>
      <c r="AD22" s="29">
        <f t="shared" si="2"/>
        <v>0</v>
      </c>
      <c r="AE22" s="250">
        <f t="shared" si="2"/>
        <v>0</v>
      </c>
      <c r="AF22" s="316">
        <f t="shared" si="2"/>
        <v>0</v>
      </c>
      <c r="AG22" s="29">
        <f t="shared" si="2"/>
        <v>0</v>
      </c>
      <c r="AH22" s="29">
        <f t="shared" si="2"/>
        <v>0</v>
      </c>
      <c r="AI22" s="29">
        <f t="shared" si="2"/>
        <v>0</v>
      </c>
      <c r="AJ22" s="29">
        <f t="shared" si="2"/>
        <v>0</v>
      </c>
      <c r="AK22" s="317">
        <f t="shared" ref="AK22:AX22" si="3">SUM(AK20:AK21)</f>
        <v>0</v>
      </c>
      <c r="AL22" s="250">
        <f t="shared" si="3"/>
        <v>0</v>
      </c>
      <c r="AM22" s="33">
        <f t="shared" si="3"/>
        <v>0</v>
      </c>
      <c r="AN22" s="29">
        <f t="shared" si="3"/>
        <v>0</v>
      </c>
      <c r="AO22" s="29">
        <f t="shared" si="3"/>
        <v>0</v>
      </c>
      <c r="AP22" s="29">
        <f t="shared" si="3"/>
        <v>0</v>
      </c>
      <c r="AQ22" s="29">
        <f t="shared" si="3"/>
        <v>0</v>
      </c>
      <c r="AR22" s="29">
        <f t="shared" si="3"/>
        <v>0</v>
      </c>
      <c r="AS22" s="250">
        <f t="shared" si="3"/>
        <v>0</v>
      </c>
      <c r="AT22" s="316">
        <f t="shared" si="3"/>
        <v>0</v>
      </c>
      <c r="AU22" s="29">
        <f t="shared" si="3"/>
        <v>0</v>
      </c>
      <c r="AV22" s="29">
        <f t="shared" si="3"/>
        <v>0</v>
      </c>
      <c r="AW22" s="29">
        <f t="shared" si="3"/>
        <v>0</v>
      </c>
      <c r="AX22" s="29">
        <f t="shared" si="3"/>
        <v>0</v>
      </c>
      <c r="AY22" s="317">
        <f t="shared" ref="AY22" si="4">SUM(AY20:AY21)</f>
        <v>0</v>
      </c>
    </row>
    <row r="23" spans="1:51" ht="12.75" customHeight="1" x14ac:dyDescent="0.2">
      <c r="A23" s="168" t="s">
        <v>83</v>
      </c>
      <c r="B23" s="169" t="s">
        <v>446</v>
      </c>
      <c r="C23" s="249"/>
      <c r="D23" s="177"/>
      <c r="E23" s="244"/>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179"/>
      <c r="AG23" s="177"/>
      <c r="AH23" s="177"/>
      <c r="AI23" s="177"/>
      <c r="AJ23" s="177"/>
      <c r="AK23" s="178"/>
      <c r="AL23" s="249"/>
      <c r="AM23" s="244"/>
      <c r="AN23" s="177"/>
      <c r="AO23" s="177"/>
      <c r="AP23" s="177"/>
      <c r="AQ23" s="177"/>
      <c r="AR23" s="178"/>
      <c r="AS23" s="249"/>
      <c r="AT23" s="179"/>
      <c r="AU23" s="177"/>
      <c r="AV23" s="177"/>
      <c r="AW23" s="177"/>
      <c r="AX23" s="177"/>
      <c r="AY23" s="178"/>
    </row>
    <row r="24" spans="1:51" x14ac:dyDescent="0.2">
      <c r="A24" s="166">
        <v>1</v>
      </c>
      <c r="B24" s="167"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c r="AL24" s="250">
        <f>SUM(AM24:AR24)</f>
        <v>0</v>
      </c>
      <c r="AM24" s="314"/>
      <c r="AN24" s="308"/>
      <c r="AO24" s="314"/>
      <c r="AP24" s="314"/>
      <c r="AQ24" s="314"/>
      <c r="AR24" s="315"/>
      <c r="AS24" s="250">
        <f>SUM(AT24:AY24)</f>
        <v>0</v>
      </c>
      <c r="AT24" s="314"/>
      <c r="AU24" s="308"/>
      <c r="AV24" s="314"/>
      <c r="AW24" s="314"/>
      <c r="AX24" s="314"/>
      <c r="AY24" s="315"/>
    </row>
    <row r="25" spans="1:51" x14ac:dyDescent="0.2">
      <c r="A25" s="166">
        <v>2</v>
      </c>
      <c r="B25" s="167"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c r="AL25" s="250">
        <f>SUM(AM25:AR25)</f>
        <v>0</v>
      </c>
      <c r="AM25" s="314"/>
      <c r="AN25" s="308"/>
      <c r="AO25" s="314"/>
      <c r="AP25" s="314"/>
      <c r="AQ25" s="314"/>
      <c r="AR25" s="315"/>
      <c r="AS25" s="250">
        <f>SUM(AT25:AY25)</f>
        <v>0</v>
      </c>
      <c r="AT25" s="314"/>
      <c r="AU25" s="308"/>
      <c r="AV25" s="314"/>
      <c r="AW25" s="314"/>
      <c r="AX25" s="314"/>
      <c r="AY25" s="315"/>
    </row>
    <row r="26" spans="1:51" x14ac:dyDescent="0.2">
      <c r="A26" s="166">
        <v>3</v>
      </c>
      <c r="B26" s="167"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c r="AL26" s="250">
        <f>SUM(AM26:AR26)</f>
        <v>0</v>
      </c>
      <c r="AM26" s="314"/>
      <c r="AN26" s="308"/>
      <c r="AO26" s="314"/>
      <c r="AP26" s="314"/>
      <c r="AQ26" s="314"/>
      <c r="AR26" s="315"/>
      <c r="AS26" s="250">
        <f>SUM(AT26:AY26)</f>
        <v>0</v>
      </c>
      <c r="AT26" s="314"/>
      <c r="AU26" s="308"/>
      <c r="AV26" s="314"/>
      <c r="AW26" s="314"/>
      <c r="AX26" s="314"/>
      <c r="AY26" s="315"/>
    </row>
    <row r="27" spans="1:51" x14ac:dyDescent="0.2">
      <c r="A27" s="166">
        <v>4</v>
      </c>
      <c r="B27" s="167"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c r="AL27" s="250">
        <f>SUM(AM27:AR27)</f>
        <v>0</v>
      </c>
      <c r="AM27" s="314"/>
      <c r="AN27" s="308"/>
      <c r="AO27" s="314"/>
      <c r="AP27" s="314"/>
      <c r="AQ27" s="314"/>
      <c r="AR27" s="315"/>
      <c r="AS27" s="250">
        <f>SUM(AT27:AY27)</f>
        <v>0</v>
      </c>
      <c r="AT27" s="314"/>
      <c r="AU27" s="308"/>
      <c r="AV27" s="314"/>
      <c r="AW27" s="314"/>
      <c r="AX27" s="314"/>
      <c r="AY27" s="315"/>
    </row>
    <row r="28" spans="1:51" x14ac:dyDescent="0.2">
      <c r="A28" s="171">
        <f>A27+1</f>
        <v>5</v>
      </c>
      <c r="B28" s="172" t="s">
        <v>86</v>
      </c>
      <c r="C28" s="251">
        <f t="shared" ref="C28:AK28" si="5">SUM(C24:C27)</f>
        <v>0</v>
      </c>
      <c r="D28" s="245">
        <f t="shared" si="5"/>
        <v>0</v>
      </c>
      <c r="E28" s="245">
        <f t="shared" si="5"/>
        <v>0</v>
      </c>
      <c r="F28" s="36">
        <f t="shared" si="5"/>
        <v>0</v>
      </c>
      <c r="G28" s="36">
        <f t="shared" si="5"/>
        <v>0</v>
      </c>
      <c r="H28" s="36">
        <f t="shared" si="5"/>
        <v>0</v>
      </c>
      <c r="I28" s="36">
        <f t="shared" si="5"/>
        <v>0</v>
      </c>
      <c r="J28" s="251">
        <f t="shared" si="5"/>
        <v>0</v>
      </c>
      <c r="K28" s="245">
        <f t="shared" si="5"/>
        <v>0</v>
      </c>
      <c r="L28" s="36">
        <f t="shared" si="5"/>
        <v>0</v>
      </c>
      <c r="M28" s="36">
        <f t="shared" si="5"/>
        <v>0</v>
      </c>
      <c r="N28" s="36">
        <f t="shared" si="5"/>
        <v>0</v>
      </c>
      <c r="O28" s="36">
        <f t="shared" si="5"/>
        <v>0</v>
      </c>
      <c r="P28" s="36">
        <f t="shared" si="5"/>
        <v>0</v>
      </c>
      <c r="Q28" s="251">
        <f t="shared" si="5"/>
        <v>0</v>
      </c>
      <c r="R28" s="245">
        <f t="shared" si="5"/>
        <v>0</v>
      </c>
      <c r="S28" s="36">
        <f t="shared" si="5"/>
        <v>0</v>
      </c>
      <c r="T28" s="36">
        <f t="shared" si="5"/>
        <v>0</v>
      </c>
      <c r="U28" s="36">
        <f t="shared" si="5"/>
        <v>0</v>
      </c>
      <c r="V28" s="36">
        <f t="shared" si="5"/>
        <v>0</v>
      </c>
      <c r="W28" s="36">
        <f t="shared" si="5"/>
        <v>0</v>
      </c>
      <c r="X28" s="251">
        <f t="shared" si="5"/>
        <v>0</v>
      </c>
      <c r="Y28" s="245">
        <f t="shared" si="5"/>
        <v>0</v>
      </c>
      <c r="Z28" s="36">
        <f t="shared" si="5"/>
        <v>0</v>
      </c>
      <c r="AA28" s="36">
        <f t="shared" si="5"/>
        <v>0</v>
      </c>
      <c r="AB28" s="36">
        <f t="shared" si="5"/>
        <v>0</v>
      </c>
      <c r="AC28" s="36">
        <f t="shared" si="5"/>
        <v>0</v>
      </c>
      <c r="AD28" s="36">
        <f t="shared" si="5"/>
        <v>0</v>
      </c>
      <c r="AE28" s="251">
        <f t="shared" si="5"/>
        <v>0</v>
      </c>
      <c r="AF28" s="35">
        <f t="shared" si="5"/>
        <v>0</v>
      </c>
      <c r="AG28" s="36">
        <f t="shared" si="5"/>
        <v>0</v>
      </c>
      <c r="AH28" s="36">
        <f t="shared" si="5"/>
        <v>0</v>
      </c>
      <c r="AI28" s="36">
        <f t="shared" si="5"/>
        <v>0</v>
      </c>
      <c r="AJ28" s="36">
        <f t="shared" si="5"/>
        <v>0</v>
      </c>
      <c r="AK28" s="38">
        <f t="shared" si="5"/>
        <v>0</v>
      </c>
      <c r="AL28" s="251">
        <f t="shared" ref="AL28:AY28" si="6">SUM(AL24:AL27)</f>
        <v>0</v>
      </c>
      <c r="AM28" s="245">
        <f t="shared" si="6"/>
        <v>0</v>
      </c>
      <c r="AN28" s="36">
        <f t="shared" si="6"/>
        <v>0</v>
      </c>
      <c r="AO28" s="36">
        <f t="shared" si="6"/>
        <v>0</v>
      </c>
      <c r="AP28" s="36">
        <f t="shared" si="6"/>
        <v>0</v>
      </c>
      <c r="AQ28" s="36">
        <f t="shared" si="6"/>
        <v>0</v>
      </c>
      <c r="AR28" s="36">
        <f t="shared" si="6"/>
        <v>0</v>
      </c>
      <c r="AS28" s="251">
        <f t="shared" si="6"/>
        <v>0</v>
      </c>
      <c r="AT28" s="35">
        <f t="shared" si="6"/>
        <v>0</v>
      </c>
      <c r="AU28" s="36">
        <f t="shared" si="6"/>
        <v>0</v>
      </c>
      <c r="AV28" s="36">
        <f t="shared" si="6"/>
        <v>0</v>
      </c>
      <c r="AW28" s="36">
        <f t="shared" si="6"/>
        <v>0</v>
      </c>
      <c r="AX28" s="36">
        <f t="shared" si="6"/>
        <v>0</v>
      </c>
      <c r="AY28" s="38">
        <f t="shared" si="6"/>
        <v>0</v>
      </c>
    </row>
    <row r="30" spans="1:51" x14ac:dyDescent="0.2">
      <c r="E30" s="173"/>
      <c r="F30" s="173"/>
      <c r="G30" s="173"/>
      <c r="H30" s="173"/>
      <c r="I30" s="173"/>
      <c r="J30" s="173"/>
      <c r="K30" s="173"/>
      <c r="L30" s="173"/>
      <c r="P30" s="173"/>
      <c r="W30" s="173"/>
      <c r="AD30" s="173"/>
    </row>
    <row r="31" spans="1:51" hidden="1" x14ac:dyDescent="0.2">
      <c r="B31" s="417" t="s">
        <v>179</v>
      </c>
      <c r="C31" s="420" t="s">
        <v>26</v>
      </c>
      <c r="D31" s="421"/>
      <c r="E31" s="421"/>
      <c r="F31" s="421"/>
      <c r="G31" s="421"/>
      <c r="H31" s="421"/>
      <c r="I31" s="422"/>
      <c r="J31" s="426" t="s">
        <v>27</v>
      </c>
      <c r="K31" s="427"/>
      <c r="L31" s="428"/>
      <c r="M31" s="428"/>
      <c r="N31" s="428"/>
      <c r="O31" s="428"/>
      <c r="P31" s="428"/>
      <c r="Q31" s="428"/>
      <c r="R31" s="428"/>
      <c r="S31" s="428"/>
      <c r="T31" s="428"/>
      <c r="U31" s="428"/>
      <c r="V31" s="428"/>
      <c r="W31" s="429"/>
      <c r="X31" s="430" t="s">
        <v>501</v>
      </c>
      <c r="Y31" s="431"/>
      <c r="Z31" s="431"/>
      <c r="AA31" s="431"/>
      <c r="AB31" s="431"/>
      <c r="AC31" s="431"/>
      <c r="AD31" s="431"/>
      <c r="AE31" s="431"/>
      <c r="AF31" s="431"/>
      <c r="AG31" s="431"/>
      <c r="AH31" s="431"/>
      <c r="AI31" s="431"/>
      <c r="AJ31" s="431"/>
      <c r="AK31" s="432"/>
    </row>
    <row r="32" spans="1:51" ht="12.75" hidden="1" customHeight="1" x14ac:dyDescent="0.2">
      <c r="A32" s="186"/>
      <c r="B32" s="418"/>
      <c r="C32" s="423"/>
      <c r="D32" s="424"/>
      <c r="E32" s="424"/>
      <c r="F32" s="424"/>
      <c r="G32" s="424"/>
      <c r="H32" s="424"/>
      <c r="I32" s="425"/>
      <c r="J32" s="433" t="s">
        <v>180</v>
      </c>
      <c r="K32" s="434"/>
      <c r="L32" s="435"/>
      <c r="M32" s="435"/>
      <c r="N32" s="435"/>
      <c r="O32" s="435"/>
      <c r="P32" s="435"/>
      <c r="Q32" s="435" t="s">
        <v>181</v>
      </c>
      <c r="R32" s="435"/>
      <c r="S32" s="435"/>
      <c r="T32" s="435"/>
      <c r="U32" s="435"/>
      <c r="V32" s="435"/>
      <c r="W32" s="436"/>
      <c r="X32" s="433" t="s">
        <v>30</v>
      </c>
      <c r="Y32" s="434"/>
      <c r="Z32" s="435"/>
      <c r="AA32" s="435"/>
      <c r="AB32" s="435"/>
      <c r="AC32" s="435"/>
      <c r="AD32" s="435"/>
      <c r="AE32" s="435" t="s">
        <v>31</v>
      </c>
      <c r="AF32" s="435"/>
      <c r="AG32" s="435"/>
      <c r="AH32" s="435"/>
      <c r="AI32" s="435"/>
      <c r="AJ32" s="435"/>
      <c r="AK32" s="436"/>
      <c r="AL32" s="279"/>
      <c r="AM32" s="279"/>
      <c r="AN32" s="279"/>
      <c r="AO32" s="279"/>
      <c r="AP32" s="173"/>
    </row>
    <row r="33" spans="1:44" ht="25.5" hidden="1" customHeight="1" x14ac:dyDescent="0.2">
      <c r="A33" s="186"/>
      <c r="B33" s="418"/>
      <c r="C33" s="187" t="s">
        <v>182</v>
      </c>
      <c r="D33" s="47" t="s">
        <v>502</v>
      </c>
      <c r="E33" s="47" t="s">
        <v>503</v>
      </c>
      <c r="F33" s="47" t="s">
        <v>36</v>
      </c>
      <c r="G33" s="47" t="s">
        <v>37</v>
      </c>
      <c r="H33" s="47" t="s">
        <v>38</v>
      </c>
      <c r="I33" s="188" t="s">
        <v>39</v>
      </c>
      <c r="J33" s="189" t="s">
        <v>182</v>
      </c>
      <c r="K33" s="47" t="s">
        <v>495</v>
      </c>
      <c r="L33" s="47" t="s">
        <v>496</v>
      </c>
      <c r="M33" s="47" t="s">
        <v>394</v>
      </c>
      <c r="N33" s="47" t="s">
        <v>395</v>
      </c>
      <c r="O33" s="47" t="s">
        <v>396</v>
      </c>
      <c r="P33" s="160" t="s">
        <v>41</v>
      </c>
      <c r="Q33" s="190" t="s">
        <v>182</v>
      </c>
      <c r="R33" s="47" t="s">
        <v>495</v>
      </c>
      <c r="S33" s="47" t="s">
        <v>496</v>
      </c>
      <c r="T33" s="47" t="s">
        <v>394</v>
      </c>
      <c r="U33" s="47" t="s">
        <v>395</v>
      </c>
      <c r="V33" s="47" t="s">
        <v>396</v>
      </c>
      <c r="W33" s="160" t="s">
        <v>41</v>
      </c>
      <c r="X33" s="189" t="s">
        <v>182</v>
      </c>
      <c r="Y33" s="47" t="s">
        <v>495</v>
      </c>
      <c r="Z33" s="47" t="s">
        <v>496</v>
      </c>
      <c r="AA33" s="47" t="s">
        <v>394</v>
      </c>
      <c r="AB33" s="47" t="s">
        <v>395</v>
      </c>
      <c r="AC33" s="47" t="s">
        <v>396</v>
      </c>
      <c r="AD33" s="160" t="s">
        <v>41</v>
      </c>
      <c r="AE33" s="190" t="s">
        <v>182</v>
      </c>
      <c r="AF33" s="47" t="s">
        <v>495</v>
      </c>
      <c r="AG33" s="47" t="s">
        <v>496</v>
      </c>
      <c r="AH33" s="47" t="s">
        <v>394</v>
      </c>
      <c r="AI33" s="47" t="s">
        <v>395</v>
      </c>
      <c r="AJ33" s="47" t="s">
        <v>396</v>
      </c>
      <c r="AK33" s="191" t="s">
        <v>41</v>
      </c>
      <c r="AL33" s="279"/>
      <c r="AM33" s="279"/>
      <c r="AN33" s="279"/>
      <c r="AO33" s="279"/>
      <c r="AP33" s="173"/>
    </row>
    <row r="34" spans="1:44" ht="13.5" hidden="1" thickBot="1" x14ac:dyDescent="0.25">
      <c r="A34" s="192"/>
      <c r="B34" s="419"/>
      <c r="C34" s="193" t="s">
        <v>42</v>
      </c>
      <c r="D34" s="194" t="s">
        <v>43</v>
      </c>
      <c r="E34" s="194" t="s">
        <v>44</v>
      </c>
      <c r="F34" s="195" t="s">
        <v>45</v>
      </c>
      <c r="G34" s="195" t="s">
        <v>46</v>
      </c>
      <c r="H34" s="195" t="s">
        <v>47</v>
      </c>
      <c r="I34" s="196" t="s">
        <v>48</v>
      </c>
      <c r="J34" s="193" t="s">
        <v>49</v>
      </c>
      <c r="K34" s="195" t="s">
        <v>50</v>
      </c>
      <c r="L34" s="194" t="s">
        <v>51</v>
      </c>
      <c r="M34" s="195" t="s">
        <v>52</v>
      </c>
      <c r="N34" s="195" t="s">
        <v>53</v>
      </c>
      <c r="O34" s="195" t="s">
        <v>54</v>
      </c>
      <c r="P34" s="197" t="s">
        <v>55</v>
      </c>
      <c r="Q34" s="198" t="s">
        <v>56</v>
      </c>
      <c r="R34" s="195" t="s">
        <v>57</v>
      </c>
      <c r="S34" s="194" t="s">
        <v>58</v>
      </c>
      <c r="T34" s="195" t="s">
        <v>59</v>
      </c>
      <c r="U34" s="195" t="s">
        <v>60</v>
      </c>
      <c r="V34" s="195" t="s">
        <v>61</v>
      </c>
      <c r="W34" s="196" t="s">
        <v>62</v>
      </c>
      <c r="X34" s="193" t="s">
        <v>63</v>
      </c>
      <c r="Y34" s="195" t="s">
        <v>64</v>
      </c>
      <c r="Z34" s="194" t="s">
        <v>65</v>
      </c>
      <c r="AA34" s="195" t="s">
        <v>66</v>
      </c>
      <c r="AB34" s="195" t="s">
        <v>67</v>
      </c>
      <c r="AC34" s="195" t="s">
        <v>68</v>
      </c>
      <c r="AD34" s="196" t="s">
        <v>69</v>
      </c>
      <c r="AE34" s="369" t="s">
        <v>70</v>
      </c>
      <c r="AF34" s="370" t="s">
        <v>71</v>
      </c>
      <c r="AG34" s="371" t="s">
        <v>98</v>
      </c>
      <c r="AH34" s="370" t="s">
        <v>99</v>
      </c>
      <c r="AI34" s="370" t="s">
        <v>100</v>
      </c>
      <c r="AJ34" s="370" t="s">
        <v>101</v>
      </c>
      <c r="AK34" s="372" t="s">
        <v>102</v>
      </c>
      <c r="AL34" s="279"/>
      <c r="AM34" s="279"/>
      <c r="AN34" s="279"/>
      <c r="AO34" s="279"/>
      <c r="AP34" s="292"/>
      <c r="AQ34" s="293"/>
      <c r="AR34" s="159"/>
    </row>
    <row r="35" spans="1:44" hidden="1" x14ac:dyDescent="0.2">
      <c r="A35" s="200" t="s">
        <v>72</v>
      </c>
      <c r="B35" s="201" t="s">
        <v>73</v>
      </c>
      <c r="C35" s="71"/>
      <c r="D35" s="241"/>
      <c r="E35" s="72"/>
      <c r="F35" s="73"/>
      <c r="G35" s="73"/>
      <c r="H35" s="73"/>
      <c r="I35" s="74"/>
      <c r="J35" s="71"/>
      <c r="K35" s="73"/>
      <c r="L35" s="72"/>
      <c r="M35" s="73"/>
      <c r="N35" s="73"/>
      <c r="O35" s="73"/>
      <c r="P35" s="75"/>
      <c r="Q35" s="76"/>
      <c r="R35" s="73"/>
      <c r="S35" s="72"/>
      <c r="T35" s="73"/>
      <c r="U35" s="73"/>
      <c r="V35" s="73"/>
      <c r="W35" s="74"/>
      <c r="X35" s="71"/>
      <c r="Y35" s="73"/>
      <c r="Z35" s="72"/>
      <c r="AA35" s="73"/>
      <c r="AB35" s="73"/>
      <c r="AC35" s="73"/>
      <c r="AD35" s="74"/>
      <c r="AE35" s="373"/>
      <c r="AF35" s="374"/>
      <c r="AG35" s="375"/>
      <c r="AH35" s="374"/>
      <c r="AI35" s="374"/>
      <c r="AJ35" s="374"/>
      <c r="AK35" s="108"/>
      <c r="AL35" s="366"/>
      <c r="AM35" s="366"/>
      <c r="AN35" s="366"/>
      <c r="AO35" s="366"/>
      <c r="AP35" s="173"/>
    </row>
    <row r="36" spans="1:44" hidden="1" x14ac:dyDescent="0.2">
      <c r="A36" s="202">
        <v>3</v>
      </c>
      <c r="B36" s="368" t="s">
        <v>500</v>
      </c>
      <c r="C36" s="234">
        <f>SUM(D36:I36)</f>
        <v>0</v>
      </c>
      <c r="D36" s="235">
        <f>IF('כללי א1'!D12=0,0,'כללי א1'!D12/'כללי א1'!$C$17)</f>
        <v>0</v>
      </c>
      <c r="E36" s="235">
        <f>IF('כללי א1'!E12=0,0,'כללי א1'!E12/'כללי א1'!$C$17)</f>
        <v>0</v>
      </c>
      <c r="F36" s="235">
        <f>IF('כללי א1'!F12=0,0,'כללי א1'!F12/'כללי א1'!$C$17)</f>
        <v>0</v>
      </c>
      <c r="G36" s="235">
        <f>IF('כללי א1'!G12=0,0,'כללי א1'!G12/'כללי א1'!$C$17)</f>
        <v>0</v>
      </c>
      <c r="H36" s="235">
        <f>IF('כללי א1'!H12=0,0,'כללי א1'!H12/'כללי א1'!$C$17)</f>
        <v>0</v>
      </c>
      <c r="I36" s="235">
        <f>IF('כללי א1'!I12=0,0,'כללי א1'!I12/'כללי א1'!$C$17)</f>
        <v>0</v>
      </c>
      <c r="J36" s="234">
        <f>SUM(K36:P36)</f>
        <v>0</v>
      </c>
      <c r="K36" s="235">
        <f>IF('כללי א1'!K12=0,0,'כללי א1'!K12/'כללי א1'!$C$17)</f>
        <v>0</v>
      </c>
      <c r="L36" s="235">
        <f>IF('כללי א1'!L12=0,0,'כללי א1'!L12/'כללי א1'!$C$17)</f>
        <v>0</v>
      </c>
      <c r="M36" s="235">
        <f>IF('כללי א1'!M12=0,0,'כללי א1'!M12/'כללי א1'!$C$17)</f>
        <v>0</v>
      </c>
      <c r="N36" s="235">
        <f>IF('כללי א1'!N12=0,0,'כללי א1'!N12/'כללי א1'!$C$17)</f>
        <v>0</v>
      </c>
      <c r="O36" s="235">
        <f>IF('כללי א1'!O12=0,0,'כללי א1'!O12/'כללי א1'!$C$17)</f>
        <v>0</v>
      </c>
      <c r="P36" s="235">
        <f>IF('כללי א1'!P12=0,0,'כללי א1'!P12/'כללי א1'!$C$17)</f>
        <v>0</v>
      </c>
      <c r="Q36" s="234">
        <f>SUM(R36:W36)</f>
        <v>0</v>
      </c>
      <c r="R36" s="235">
        <f>IF('כללי א1'!R12=0,0,'כללי א1'!R12/'כללי א1'!$C$17)</f>
        <v>0</v>
      </c>
      <c r="S36" s="235">
        <f>IF('כללי א1'!S12=0,0,'כללי א1'!S12/'כללי א1'!$C$17)</f>
        <v>0</v>
      </c>
      <c r="T36" s="235">
        <f>IF('כללי א1'!T12=0,0,'כללי א1'!T12/'כללי א1'!$C$17)</f>
        <v>0</v>
      </c>
      <c r="U36" s="235">
        <f>IF('כללי א1'!U12=0,0,'כללי א1'!U12/'כללי א1'!$C$17)</f>
        <v>0</v>
      </c>
      <c r="V36" s="235">
        <f>IF('כללי א1'!V12=0,0,'כללי א1'!V12/'כללי א1'!$C$17)</f>
        <v>0</v>
      </c>
      <c r="W36" s="235">
        <f>IF('כללי א1'!W12=0,0,'כללי א1'!W12/'כללי א1'!$C$17)</f>
        <v>0</v>
      </c>
      <c r="X36" s="234">
        <f>SUM(Y36:AD36)</f>
        <v>0</v>
      </c>
      <c r="Y36" s="235">
        <f>IF('כללי א1'!Y12=0,0,'כללי א1'!Y12/'כללי א1'!$C$17)</f>
        <v>0</v>
      </c>
      <c r="Z36" s="235">
        <f>IF('כללי א1'!Z12=0,0,'כללי א1'!Z12/'כללי א1'!$C$17)</f>
        <v>0</v>
      </c>
      <c r="AA36" s="235">
        <f>IF('כללי א1'!AA12=0,0,'כללי א1'!AA12/'כללי א1'!$C$17)</f>
        <v>0</v>
      </c>
      <c r="AB36" s="235">
        <f>IF('כללי א1'!AB12=0,0,'כללי א1'!AB12/'כללי א1'!$C$17)</f>
        <v>0</v>
      </c>
      <c r="AC36" s="235">
        <f>IF('כללי א1'!AC12=0,0,'כללי א1'!AC12/'כללי א1'!$C$17)</f>
        <v>0</v>
      </c>
      <c r="AD36" s="235">
        <f>IF('כללי א1'!AD12=0,0,'כללי א1'!AD12/'כללי א1'!$C$17)</f>
        <v>0</v>
      </c>
      <c r="AE36" s="234">
        <f>SUM(AF36:AK36)</f>
        <v>0</v>
      </c>
      <c r="AF36" s="235">
        <f>IF('כללי א1'!AF12=0,0,'כללי א1'!AF12/'כללי א1'!$C$17)</f>
        <v>0</v>
      </c>
      <c r="AG36" s="235">
        <f>IF('כללי א1'!AG12=0,0,'כללי א1'!AG12/'כללי א1'!$C$17)</f>
        <v>0</v>
      </c>
      <c r="AH36" s="235">
        <f>IF('כללי א1'!AH12=0,0,'כללי א1'!AH12/'כללי א1'!$C$17)</f>
        <v>0</v>
      </c>
      <c r="AI36" s="235">
        <f>IF('כללי א1'!AI12=0,0,'כללי א1'!AI12/'כללי א1'!$C$17)</f>
        <v>0</v>
      </c>
      <c r="AJ36" s="235">
        <f>IF('כללי א1'!AJ12=0,0,'כללי א1'!AJ12/'כללי א1'!$C$17)</f>
        <v>0</v>
      </c>
      <c r="AK36" s="239">
        <f>IF('כללי א1'!AK12=0,0,'כללי א1'!AK12/'כללי א1'!$C$17)</f>
        <v>0</v>
      </c>
      <c r="AL36" s="366"/>
      <c r="AM36" s="366"/>
      <c r="AN36" s="366"/>
      <c r="AO36" s="366"/>
      <c r="AP36" s="173"/>
    </row>
    <row r="37" spans="1:44" hidden="1" x14ac:dyDescent="0.2">
      <c r="A37" s="300" t="s">
        <v>522</v>
      </c>
      <c r="B37" s="368" t="s">
        <v>499</v>
      </c>
      <c r="C37" s="234">
        <f>SUM(D37:I37)</f>
        <v>0</v>
      </c>
      <c r="D37" s="235">
        <f>IF('כללי א1'!D13=0,0,'כללי א1'!D13/'כללי א1'!$C$17)</f>
        <v>0</v>
      </c>
      <c r="E37" s="235">
        <f>IF('כללי א1'!E13=0,0,'כללי א1'!E13/'כללי א1'!$C$17)</f>
        <v>0</v>
      </c>
      <c r="F37" s="235">
        <f>IF('כללי א1'!F13=0,0,'כללי א1'!F13/'כללי א1'!$C$17)</f>
        <v>0</v>
      </c>
      <c r="G37" s="235">
        <f>IF('כללי א1'!G13=0,0,'כללי א1'!G13/'כללי א1'!$C$17)</f>
        <v>0</v>
      </c>
      <c r="H37" s="235">
        <f>IF('כללי א1'!H13=0,0,'כללי א1'!H13/'כללי א1'!$C$17)</f>
        <v>0</v>
      </c>
      <c r="I37" s="235">
        <f>IF('כללי א1'!I13=0,0,'כללי א1'!I13/'כללי א1'!$C$17)</f>
        <v>0</v>
      </c>
      <c r="J37" s="234">
        <f>SUM(K37:P37)</f>
        <v>0</v>
      </c>
      <c r="K37" s="235">
        <f>IF('כללי א1'!K13=0,0,'כללי א1'!K13/'כללי א1'!$C$17)</f>
        <v>0</v>
      </c>
      <c r="L37" s="235">
        <f>IF('כללי א1'!L13=0,0,'כללי א1'!L13/'כללי א1'!$C$17)</f>
        <v>0</v>
      </c>
      <c r="M37" s="235">
        <f>IF('כללי א1'!M13=0,0,'כללי א1'!M13/'כללי א1'!$C$17)</f>
        <v>0</v>
      </c>
      <c r="N37" s="235">
        <f>IF('כללי א1'!N13=0,0,'כללי א1'!N13/'כללי א1'!$C$17)</f>
        <v>0</v>
      </c>
      <c r="O37" s="235">
        <f>IF('כללי א1'!O13=0,0,'כללי א1'!O13/'כללי א1'!$C$17)</f>
        <v>0</v>
      </c>
      <c r="P37" s="235">
        <f>IF('כללי א1'!P13=0,0,'כללי א1'!P13/'כללי א1'!$C$17)</f>
        <v>0</v>
      </c>
      <c r="Q37" s="234">
        <f>SUM(R37:W37)</f>
        <v>0</v>
      </c>
      <c r="R37" s="235">
        <f>IF('כללי א1'!R13=0,0,'כללי א1'!R13/'כללי א1'!$C$17)</f>
        <v>0</v>
      </c>
      <c r="S37" s="235">
        <f>IF('כללי א1'!S13=0,0,'כללי א1'!S13/'כללי א1'!$C$17)</f>
        <v>0</v>
      </c>
      <c r="T37" s="235">
        <f>IF('כללי א1'!T13=0,0,'כללי א1'!T13/'כללי א1'!$C$17)</f>
        <v>0</v>
      </c>
      <c r="U37" s="235">
        <f>IF('כללי א1'!U13=0,0,'כללי א1'!U13/'כללי א1'!$C$17)</f>
        <v>0</v>
      </c>
      <c r="V37" s="235">
        <f>IF('כללי א1'!V13=0,0,'כללי א1'!V13/'כללי א1'!$C$17)</f>
        <v>0</v>
      </c>
      <c r="W37" s="235">
        <f>IF('כללי א1'!W13=0,0,'כללי א1'!W13/'כללי א1'!$C$17)</f>
        <v>0</v>
      </c>
      <c r="X37" s="234">
        <f>SUM(Y37:AD37)</f>
        <v>0</v>
      </c>
      <c r="Y37" s="235">
        <f>IF('כללי א1'!Y13=0,0,'כללי א1'!Y13/'כללי א1'!$C$17)</f>
        <v>0</v>
      </c>
      <c r="Z37" s="235">
        <f>IF('כללי א1'!Z13=0,0,'כללי א1'!Z13/'כללי א1'!$C$17)</f>
        <v>0</v>
      </c>
      <c r="AA37" s="235">
        <f>IF('כללי א1'!AA13=0,0,'כללי א1'!AA13/'כללי א1'!$C$17)</f>
        <v>0</v>
      </c>
      <c r="AB37" s="235">
        <f>IF('כללי א1'!AB13=0,0,'כללי א1'!AB13/'כללי א1'!$C$17)</f>
        <v>0</v>
      </c>
      <c r="AC37" s="235">
        <f>IF('כללי א1'!AC13=0,0,'כללי א1'!AC13/'כללי א1'!$C$17)</f>
        <v>0</v>
      </c>
      <c r="AD37" s="235">
        <f>IF('כללי א1'!AD13=0,0,'כללי א1'!AD13/'כללי א1'!$C$17)</f>
        <v>0</v>
      </c>
      <c r="AE37" s="234">
        <f>SUM(AF37:AK37)</f>
        <v>0</v>
      </c>
      <c r="AF37" s="235">
        <f>IF('כללי א1'!AF13=0,0,'כללי א1'!AF13/'כללי א1'!$C$17)</f>
        <v>0</v>
      </c>
      <c r="AG37" s="235">
        <f>IF('כללי א1'!AG13=0,0,'כללי א1'!AG13/'כללי א1'!$C$17)</f>
        <v>0</v>
      </c>
      <c r="AH37" s="235">
        <f>IF('כללי א1'!AH13=0,0,'כללי א1'!AH13/'כללי א1'!$C$17)</f>
        <v>0</v>
      </c>
      <c r="AI37" s="235">
        <f>IF('כללי א1'!AI13=0,0,'כללי א1'!AI13/'כללי א1'!$C$17)</f>
        <v>0</v>
      </c>
      <c r="AJ37" s="235">
        <f>IF('כללי א1'!AJ13=0,0,'כללי א1'!AJ13/'כללי א1'!$C$17)</f>
        <v>0</v>
      </c>
      <c r="AK37" s="239">
        <f>IF('כללי א1'!AK13=0,0,'כללי א1'!AK13/'כללי א1'!$C$17)</f>
        <v>0</v>
      </c>
      <c r="AL37" s="366"/>
      <c r="AM37" s="366"/>
      <c r="AN37" s="366"/>
      <c r="AO37" s="366"/>
      <c r="AP37" s="173"/>
    </row>
    <row r="38" spans="1:44" hidden="1" x14ac:dyDescent="0.2">
      <c r="A38" s="202">
        <v>4</v>
      </c>
      <c r="B38" s="203" t="s">
        <v>77</v>
      </c>
      <c r="C38" s="78">
        <f>SUM(D38:I38)</f>
        <v>0</v>
      </c>
      <c r="D38" s="79">
        <f>IF('כללי א1'!D14=0,0,'כללי א1'!D14/'כללי א1'!$C$17)</f>
        <v>0</v>
      </c>
      <c r="E38" s="79">
        <f>IF('כללי א1'!E14=0,0,'כללי א1'!E14/'כללי א1'!$C$17)</f>
        <v>0</v>
      </c>
      <c r="F38" s="79">
        <f>IF('כללי א1'!F14=0,0,'כללי א1'!F14/'כללי א1'!$C$17)</f>
        <v>0</v>
      </c>
      <c r="G38" s="79">
        <f>IF('כללי א1'!G14=0,0,'כללי א1'!G14/'כללי א1'!$C$17)</f>
        <v>0</v>
      </c>
      <c r="H38" s="79">
        <f>IF('כללי א1'!H14=0,0,'כללי א1'!H14/'כללי א1'!$C$17)</f>
        <v>0</v>
      </c>
      <c r="I38" s="79">
        <f>IF('כללי א1'!I14=0,0,'כללי א1'!I14/'כללי א1'!$C$17)</f>
        <v>0</v>
      </c>
      <c r="J38" s="78">
        <f>SUM(K38:P38)</f>
        <v>0</v>
      </c>
      <c r="K38" s="79">
        <f>IF('כללי א1'!K14=0,0,'כללי א1'!K14/'כללי א1'!$C$17)</f>
        <v>0</v>
      </c>
      <c r="L38" s="79">
        <f>IF('כללי א1'!L14=0,0,'כללי א1'!L14/'כללי א1'!$C$17)</f>
        <v>0</v>
      </c>
      <c r="M38" s="79">
        <f>IF('כללי א1'!M14=0,0,'כללי א1'!M14/'כללי א1'!$C$17)</f>
        <v>0</v>
      </c>
      <c r="N38" s="79">
        <f>IF('כללי א1'!N14=0,0,'כללי א1'!N14/'כללי א1'!$C$17)</f>
        <v>0</v>
      </c>
      <c r="O38" s="79">
        <f>IF('כללי א1'!O14=0,0,'כללי א1'!O14/'כללי א1'!$C$17)</f>
        <v>0</v>
      </c>
      <c r="P38" s="79">
        <f>IF('כללי א1'!P14=0,0,'כללי א1'!P14/'כללי א1'!$C$17)</f>
        <v>0</v>
      </c>
      <c r="Q38" s="78">
        <f>SUM(R38:W38)</f>
        <v>0</v>
      </c>
      <c r="R38" s="79">
        <f>IF('כללי א1'!R14=0,0,'כללי א1'!R14/'כללי א1'!$C$17)</f>
        <v>0</v>
      </c>
      <c r="S38" s="79">
        <f>IF('כללי א1'!S14=0,0,'כללי א1'!S14/'כללי א1'!$C$17)</f>
        <v>0</v>
      </c>
      <c r="T38" s="79">
        <f>IF('כללי א1'!T14=0,0,'כללי א1'!T14/'כללי א1'!$C$17)</f>
        <v>0</v>
      </c>
      <c r="U38" s="79">
        <f>IF('כללי א1'!U14=0,0,'כללי א1'!U14/'כללי א1'!$C$17)</f>
        <v>0</v>
      </c>
      <c r="V38" s="79">
        <f>IF('כללי א1'!V14=0,0,'כללי א1'!V14/'כללי א1'!$C$17)</f>
        <v>0</v>
      </c>
      <c r="W38" s="79">
        <f>IF('כללי א1'!W14=0,0,'כללי א1'!W14/'כללי א1'!$C$17)</f>
        <v>0</v>
      </c>
      <c r="X38" s="78">
        <f>SUM(Y38:AD38)</f>
        <v>0</v>
      </c>
      <c r="Y38" s="79">
        <f>IF('כללי א1'!Y14=0,0,'כללי א1'!Y14/'כללי א1'!$C$17)</f>
        <v>0</v>
      </c>
      <c r="Z38" s="79">
        <f>IF('כללי א1'!Z14=0,0,'כללי א1'!Z14/'כללי א1'!$C$17)</f>
        <v>0</v>
      </c>
      <c r="AA38" s="79">
        <f>IF('כללי א1'!AA14=0,0,'כללי א1'!AA14/'כללי א1'!$C$17)</f>
        <v>0</v>
      </c>
      <c r="AB38" s="79">
        <f>IF('כללי א1'!AB14=0,0,'כללי א1'!AB14/'כללי א1'!$C$17)</f>
        <v>0</v>
      </c>
      <c r="AC38" s="79">
        <f>IF('כללי א1'!AC14=0,0,'כללי א1'!AC14/'כללי א1'!$C$17)</f>
        <v>0</v>
      </c>
      <c r="AD38" s="79">
        <f>IF('כללי א1'!AD14=0,0,'כללי א1'!AD14/'כללי א1'!$C$17)</f>
        <v>0</v>
      </c>
      <c r="AE38" s="78">
        <f>SUM(AF38:AK38)</f>
        <v>0</v>
      </c>
      <c r="AF38" s="79">
        <f>IF('כללי א1'!AF14=0,0,'כללי א1'!AF14/'כללי א1'!$C$17)</f>
        <v>0</v>
      </c>
      <c r="AG38" s="79">
        <f>IF('כללי א1'!AG14=0,0,'כללי א1'!AG14/'כללי א1'!$C$17)</f>
        <v>0</v>
      </c>
      <c r="AH38" s="79">
        <f>IF('כללי א1'!AH14=0,0,'כללי א1'!AH14/'כללי א1'!$C$17)</f>
        <v>0</v>
      </c>
      <c r="AI38" s="79">
        <f>IF('כללי א1'!AI14=0,0,'כללי א1'!AI14/'כללי א1'!$C$17)</f>
        <v>0</v>
      </c>
      <c r="AJ38" s="79">
        <f>IF('כללי א1'!AJ14=0,0,'כללי א1'!AJ14/'כללי א1'!$C$17)</f>
        <v>0</v>
      </c>
      <c r="AK38" s="81">
        <f>IF('כללי א1'!AK14=0,0,'כללי א1'!AK14/'כללי א1'!$C$17)</f>
        <v>0</v>
      </c>
      <c r="AL38" s="366"/>
      <c r="AM38" s="366"/>
      <c r="AN38" s="366"/>
      <c r="AO38" s="366"/>
      <c r="AP38" s="173"/>
    </row>
    <row r="39" spans="1:44" hidden="1" x14ac:dyDescent="0.2">
      <c r="A39" s="202">
        <v>5</v>
      </c>
      <c r="B39" s="367" t="s">
        <v>78</v>
      </c>
      <c r="C39" s="78">
        <f>SUM(D39:I39)</f>
        <v>0</v>
      </c>
      <c r="D39" s="79">
        <f>IF('כללי א1'!D15=0,0,'כללי א1'!D15/'כללי א1'!$C$17)</f>
        <v>0</v>
      </c>
      <c r="E39" s="79">
        <f>IF('כללי א1'!E15=0,0,'כללי א1'!E15/'כללי א1'!$C$17)</f>
        <v>0</v>
      </c>
      <c r="F39" s="79">
        <f>IF('כללי א1'!F15=0,0,'כללי א1'!F15/'כללי א1'!$C$17)</f>
        <v>0</v>
      </c>
      <c r="G39" s="79">
        <f>IF('כללי א1'!G15=0,0,'כללי א1'!G15/'כללי א1'!$C$17)</f>
        <v>0</v>
      </c>
      <c r="H39" s="79">
        <f>IF('כללי א1'!H15=0,0,'כללי א1'!H15/'כללי א1'!$C$17)</f>
        <v>0</v>
      </c>
      <c r="I39" s="79">
        <f>IF('כללי א1'!I15=0,0,'כללי א1'!I15/'כללי א1'!$C$17)</f>
        <v>0</v>
      </c>
      <c r="J39" s="78">
        <f>SUM(K39:P39)</f>
        <v>0</v>
      </c>
      <c r="K39" s="79">
        <f>IF('כללי א1'!K15=0,0,'כללי א1'!K15/'כללי א1'!$C$17)</f>
        <v>0</v>
      </c>
      <c r="L39" s="79">
        <f>IF('כללי א1'!L15=0,0,'כללי א1'!L15/'כללי א1'!$C$17)</f>
        <v>0</v>
      </c>
      <c r="M39" s="79">
        <f>IF('כללי א1'!M15=0,0,'כללי א1'!M15/'כללי א1'!$C$17)</f>
        <v>0</v>
      </c>
      <c r="N39" s="79">
        <f>IF('כללי א1'!N15=0,0,'כללי א1'!N15/'כללי א1'!$C$17)</f>
        <v>0</v>
      </c>
      <c r="O39" s="79">
        <f>IF('כללי א1'!O15=0,0,'כללי א1'!O15/'כללי א1'!$C$17)</f>
        <v>0</v>
      </c>
      <c r="P39" s="79">
        <f>IF('כללי א1'!P15=0,0,'כללי א1'!P15/'כללי א1'!$C$17)</f>
        <v>0</v>
      </c>
      <c r="Q39" s="78">
        <f>SUM(R39:W39)</f>
        <v>0</v>
      </c>
      <c r="R39" s="79">
        <f>IF('כללי א1'!R15=0,0,'כללי א1'!R15/'כללי א1'!$C$17)</f>
        <v>0</v>
      </c>
      <c r="S39" s="79">
        <f>IF('כללי א1'!S15=0,0,'כללי א1'!S15/'כללי א1'!$C$17)</f>
        <v>0</v>
      </c>
      <c r="T39" s="79">
        <f>IF('כללי א1'!T15=0,0,'כללי א1'!T15/'כללי א1'!$C$17)</f>
        <v>0</v>
      </c>
      <c r="U39" s="79">
        <f>IF('כללי א1'!U15=0,0,'כללי א1'!U15/'כללי א1'!$C$17)</f>
        <v>0</v>
      </c>
      <c r="V39" s="79">
        <f>IF('כללי א1'!V15=0,0,'כללי א1'!V15/'כללי א1'!$C$17)</f>
        <v>0</v>
      </c>
      <c r="W39" s="79">
        <f>IF('כללי א1'!W15=0,0,'כללי א1'!W15/'כללי א1'!$C$17)</f>
        <v>0</v>
      </c>
      <c r="X39" s="78">
        <f>SUM(Y39:AD39)</f>
        <v>0</v>
      </c>
      <c r="Y39" s="79">
        <f>IF('כללי א1'!Y15=0,0,'כללי א1'!Y15/'כללי א1'!$C$17)</f>
        <v>0</v>
      </c>
      <c r="Z39" s="79">
        <f>IF('כללי א1'!Z15=0,0,'כללי א1'!Z15/'כללי א1'!$C$17)</f>
        <v>0</v>
      </c>
      <c r="AA39" s="79">
        <f>IF('כללי א1'!AA15=0,0,'כללי א1'!AA15/'כללי א1'!$C$17)</f>
        <v>0</v>
      </c>
      <c r="AB39" s="79">
        <f>IF('כללי א1'!AB15=0,0,'כללי א1'!AB15/'כללי א1'!$C$17)</f>
        <v>0</v>
      </c>
      <c r="AC39" s="79">
        <f>IF('כללי א1'!AC15=0,0,'כללי א1'!AC15/'כללי א1'!$C$17)</f>
        <v>0</v>
      </c>
      <c r="AD39" s="79">
        <f>IF('כללי א1'!AD15=0,0,'כללי א1'!AD15/'כללי א1'!$C$17)</f>
        <v>0</v>
      </c>
      <c r="AE39" s="78">
        <f>SUM(AF39:AK39)</f>
        <v>0</v>
      </c>
      <c r="AF39" s="79">
        <f>IF('כללי א1'!AF15=0,0,'כללי א1'!AF15/'כללי א1'!$C$17)</f>
        <v>0</v>
      </c>
      <c r="AG39" s="79">
        <f>IF('כללי א1'!AG15=0,0,'כללי א1'!AG15/'כללי א1'!$C$17)</f>
        <v>0</v>
      </c>
      <c r="AH39" s="79">
        <f>IF('כללי א1'!AH15=0,0,'כללי א1'!AH15/'כללי א1'!$C$17)</f>
        <v>0</v>
      </c>
      <c r="AI39" s="79">
        <f>IF('כללי א1'!AI15=0,0,'כללי א1'!AI15/'כללי א1'!$C$17)</f>
        <v>0</v>
      </c>
      <c r="AJ39" s="79">
        <f>IF('כללי א1'!AJ15=0,0,'כללי א1'!AJ15/'כללי א1'!$C$17)</f>
        <v>0</v>
      </c>
      <c r="AK39" s="81">
        <f>IF('כללי א1'!AK15=0,0,'כללי א1'!AK15/'כללי א1'!$C$17)</f>
        <v>0</v>
      </c>
      <c r="AL39" s="366"/>
      <c r="AM39" s="366"/>
      <c r="AN39" s="366"/>
      <c r="AO39" s="366"/>
      <c r="AP39" s="173"/>
    </row>
    <row r="40" spans="1:44" hidden="1" x14ac:dyDescent="0.2">
      <c r="A40" s="202">
        <v>6</v>
      </c>
      <c r="B40" s="367" t="s">
        <v>79</v>
      </c>
      <c r="C40" s="78">
        <f>SUM(D40:I40)</f>
        <v>0</v>
      </c>
      <c r="D40" s="79">
        <f>IF('כללי א1'!D16=0,0,'כללי א1'!D16/'כללי א1'!$C$17)</f>
        <v>0</v>
      </c>
      <c r="E40" s="79">
        <f>IF('כללי א1'!E16=0,0,'כללי א1'!E16/'כללי א1'!$C$17)</f>
        <v>0</v>
      </c>
      <c r="F40" s="79">
        <f>IF('כללי א1'!F16=0,0,'כללי א1'!F16/'כללי א1'!$C$17)</f>
        <v>0</v>
      </c>
      <c r="G40" s="79">
        <f>IF('כללי א1'!G16=0,0,'כללי א1'!G16/'כללי א1'!$C$17)</f>
        <v>0</v>
      </c>
      <c r="H40" s="79">
        <f>IF('כללי א1'!H16=0,0,'כללי א1'!H16/'כללי א1'!$C$17)</f>
        <v>0</v>
      </c>
      <c r="I40" s="79">
        <f>IF('כללי א1'!I16=0,0,'כללי א1'!I16/'כללי א1'!$C$17)</f>
        <v>0</v>
      </c>
      <c r="J40" s="78">
        <f>SUM(K40:P40)</f>
        <v>0</v>
      </c>
      <c r="K40" s="79">
        <f>IF('כללי א1'!K16=0,0,'כללי א1'!K16/'כללי א1'!$C$17)</f>
        <v>0</v>
      </c>
      <c r="L40" s="79">
        <f>IF('כללי א1'!L16=0,0,'כללי א1'!L16/'כללי א1'!$C$17)</f>
        <v>0</v>
      </c>
      <c r="M40" s="79">
        <f>IF('כללי א1'!M16=0,0,'כללי א1'!M16/'כללי א1'!$C$17)</f>
        <v>0</v>
      </c>
      <c r="N40" s="79">
        <f>IF('כללי א1'!N16=0,0,'כללי א1'!N16/'כללי א1'!$C$17)</f>
        <v>0</v>
      </c>
      <c r="O40" s="79">
        <f>IF('כללי א1'!O16=0,0,'כללי א1'!O16/'כללי א1'!$C$17)</f>
        <v>0</v>
      </c>
      <c r="P40" s="79">
        <f>IF('כללי א1'!P16=0,0,'כללי א1'!P16/'כללי א1'!$C$17)</f>
        <v>0</v>
      </c>
      <c r="Q40" s="78">
        <f>SUM(R40:W40)</f>
        <v>0</v>
      </c>
      <c r="R40" s="79">
        <f>IF('כללי א1'!R16=0,0,'כללי א1'!R16/'כללי א1'!$C$17)</f>
        <v>0</v>
      </c>
      <c r="S40" s="79">
        <f>IF('כללי א1'!S16=0,0,'כללי א1'!S16/'כללי א1'!$C$17)</f>
        <v>0</v>
      </c>
      <c r="T40" s="79">
        <f>IF('כללי א1'!T16=0,0,'כללי א1'!T16/'כללי א1'!$C$17)</f>
        <v>0</v>
      </c>
      <c r="U40" s="79">
        <f>IF('כללי א1'!U16=0,0,'כללי א1'!U16/'כללי א1'!$C$17)</f>
        <v>0</v>
      </c>
      <c r="V40" s="79">
        <f>IF('כללי א1'!V16=0,0,'כללי א1'!V16/'כללי א1'!$C$17)</f>
        <v>0</v>
      </c>
      <c r="W40" s="79">
        <f>IF('כללי א1'!W16=0,0,'כללי א1'!W16/'כללי א1'!$C$17)</f>
        <v>0</v>
      </c>
      <c r="X40" s="78">
        <f>SUM(Y40:AD40)</f>
        <v>0</v>
      </c>
      <c r="Y40" s="79">
        <f>IF('כללי א1'!Y16=0,0,'כללי א1'!Y16/'כללי א1'!$C$17)</f>
        <v>0</v>
      </c>
      <c r="Z40" s="79">
        <f>IF('כללי א1'!Z16=0,0,'כללי א1'!Z16/'כללי א1'!$C$17)</f>
        <v>0</v>
      </c>
      <c r="AA40" s="79">
        <f>IF('כללי א1'!AA16=0,0,'כללי א1'!AA16/'כללי א1'!$C$17)</f>
        <v>0</v>
      </c>
      <c r="AB40" s="79">
        <f>IF('כללי א1'!AB16=0,0,'כללי א1'!AB16/'כללי א1'!$C$17)</f>
        <v>0</v>
      </c>
      <c r="AC40" s="79">
        <f>IF('כללי א1'!AC16=0,0,'כללי א1'!AC16/'כללי א1'!$C$17)</f>
        <v>0</v>
      </c>
      <c r="AD40" s="79">
        <f>IF('כללי א1'!AD16=0,0,'כללי א1'!AD16/'כללי א1'!$C$17)</f>
        <v>0</v>
      </c>
      <c r="AE40" s="78">
        <f>SUM(AF40:AK40)</f>
        <v>0</v>
      </c>
      <c r="AF40" s="79">
        <f>IF('כללי א1'!AF16=0,0,'כללי א1'!AF16/'כללי א1'!$C$17)</f>
        <v>0</v>
      </c>
      <c r="AG40" s="79">
        <f>IF('כללי א1'!AG16=0,0,'כללי א1'!AG16/'כללי א1'!$C$17)</f>
        <v>0</v>
      </c>
      <c r="AH40" s="79">
        <f>IF('כללי א1'!AH16=0,0,'כללי א1'!AH16/'כללי א1'!$C$17)</f>
        <v>0</v>
      </c>
      <c r="AI40" s="79">
        <f>IF('כללי א1'!AI16=0,0,'כללי א1'!AI16/'כללי א1'!$C$17)</f>
        <v>0</v>
      </c>
      <c r="AJ40" s="79">
        <f>IF('כללי א1'!AJ16=0,0,'כללי א1'!AJ16/'כללי א1'!$C$17)</f>
        <v>0</v>
      </c>
      <c r="AK40" s="81">
        <f>IF('כללי א1'!AK16=0,0,'כללי א1'!AK16/'כללי א1'!$C$17)</f>
        <v>0</v>
      </c>
      <c r="AL40" s="366"/>
      <c r="AM40" s="366"/>
      <c r="AN40" s="366"/>
      <c r="AO40" s="366"/>
      <c r="AP40" s="173"/>
    </row>
    <row r="41" spans="1:44" hidden="1" x14ac:dyDescent="0.2">
      <c r="A41" s="202">
        <v>7</v>
      </c>
      <c r="B41" s="365" t="s">
        <v>523</v>
      </c>
      <c r="C41" s="234">
        <f>SUM(C36:C40)</f>
        <v>0</v>
      </c>
      <c r="D41" s="237">
        <f t="shared" ref="D41:I41" si="7">SUM(D36:D40)</f>
        <v>0</v>
      </c>
      <c r="E41" s="237">
        <f t="shared" si="7"/>
        <v>0</v>
      </c>
      <c r="F41" s="237">
        <f t="shared" si="7"/>
        <v>0</v>
      </c>
      <c r="G41" s="237">
        <f t="shared" si="7"/>
        <v>0</v>
      </c>
      <c r="H41" s="237">
        <f t="shared" si="7"/>
        <v>0</v>
      </c>
      <c r="I41" s="238">
        <f t="shared" si="7"/>
        <v>0</v>
      </c>
      <c r="J41" s="234">
        <f>SUM(J36:J40)</f>
        <v>0</v>
      </c>
      <c r="K41" s="237">
        <f>SUM(K36:K40)</f>
        <v>0</v>
      </c>
      <c r="L41" s="237">
        <f>SUM(L36:L40)</f>
        <v>0</v>
      </c>
      <c r="M41" s="237">
        <f t="shared" ref="M41:P41" si="8">SUM(M36:M40)</f>
        <v>0</v>
      </c>
      <c r="N41" s="237">
        <f t="shared" si="8"/>
        <v>0</v>
      </c>
      <c r="O41" s="237">
        <f t="shared" si="8"/>
        <v>0</v>
      </c>
      <c r="P41" s="238">
        <f t="shared" si="8"/>
        <v>0</v>
      </c>
      <c r="Q41" s="234">
        <f>SUM(Q36:Q40)</f>
        <v>0</v>
      </c>
      <c r="R41" s="237">
        <f t="shared" ref="R41:W41" si="9">SUM(R36:R40)</f>
        <v>0</v>
      </c>
      <c r="S41" s="237">
        <f t="shared" si="9"/>
        <v>0</v>
      </c>
      <c r="T41" s="237">
        <f t="shared" si="9"/>
        <v>0</v>
      </c>
      <c r="U41" s="237">
        <f t="shared" si="9"/>
        <v>0</v>
      </c>
      <c r="V41" s="237">
        <f t="shared" si="9"/>
        <v>0</v>
      </c>
      <c r="W41" s="238">
        <f t="shared" si="9"/>
        <v>0</v>
      </c>
      <c r="X41" s="234">
        <f>SUM(X36:X40)</f>
        <v>0</v>
      </c>
      <c r="Y41" s="237">
        <f t="shared" ref="Y41:AD41" si="10">SUM(Y36:Y40)</f>
        <v>0</v>
      </c>
      <c r="Z41" s="237">
        <f t="shared" si="10"/>
        <v>0</v>
      </c>
      <c r="AA41" s="237">
        <f t="shared" si="10"/>
        <v>0</v>
      </c>
      <c r="AB41" s="237">
        <f t="shared" si="10"/>
        <v>0</v>
      </c>
      <c r="AC41" s="237">
        <f t="shared" si="10"/>
        <v>0</v>
      </c>
      <c r="AD41" s="238">
        <f t="shared" si="10"/>
        <v>0</v>
      </c>
      <c r="AE41" s="234">
        <f>SUM(AE36:AE40)</f>
        <v>0</v>
      </c>
      <c r="AF41" s="237">
        <f t="shared" ref="AF41:AK41" si="11">SUM(AF36:AF40)</f>
        <v>0</v>
      </c>
      <c r="AG41" s="237">
        <f t="shared" si="11"/>
        <v>0</v>
      </c>
      <c r="AH41" s="237">
        <f t="shared" si="11"/>
        <v>0</v>
      </c>
      <c r="AI41" s="237">
        <f t="shared" si="11"/>
        <v>0</v>
      </c>
      <c r="AJ41" s="237">
        <f t="shared" si="11"/>
        <v>0</v>
      </c>
      <c r="AK41" s="238">
        <f t="shared" si="11"/>
        <v>0</v>
      </c>
      <c r="AL41" s="366"/>
      <c r="AM41" s="366"/>
      <c r="AN41" s="366"/>
      <c r="AO41" s="366"/>
      <c r="AP41" s="173"/>
    </row>
    <row r="42" spans="1:44" hidden="1" x14ac:dyDescent="0.2">
      <c r="A42" s="205" t="s">
        <v>80</v>
      </c>
      <c r="B42" s="206" t="s">
        <v>184</v>
      </c>
      <c r="C42" s="86"/>
      <c r="D42" s="87"/>
      <c r="E42" s="87"/>
      <c r="F42" s="88"/>
      <c r="G42" s="88"/>
      <c r="H42" s="88"/>
      <c r="I42" s="89"/>
      <c r="J42" s="86"/>
      <c r="K42" s="87"/>
      <c r="L42" s="87"/>
      <c r="M42" s="88"/>
      <c r="N42" s="88"/>
      <c r="O42" s="88"/>
      <c r="P42" s="90"/>
      <c r="Q42" s="86"/>
      <c r="R42" s="87"/>
      <c r="S42" s="87"/>
      <c r="T42" s="88"/>
      <c r="U42" s="88"/>
      <c r="V42" s="88"/>
      <c r="W42" s="89"/>
      <c r="X42" s="86"/>
      <c r="Y42" s="87"/>
      <c r="Z42" s="87"/>
      <c r="AA42" s="88"/>
      <c r="AB42" s="88"/>
      <c r="AC42" s="88"/>
      <c r="AD42" s="89"/>
      <c r="AE42" s="86"/>
      <c r="AF42" s="87"/>
      <c r="AG42" s="87"/>
      <c r="AH42" s="88"/>
      <c r="AI42" s="88"/>
      <c r="AJ42" s="88"/>
      <c r="AK42" s="89"/>
      <c r="AL42" s="366"/>
      <c r="AM42" s="285"/>
      <c r="AN42" s="285"/>
      <c r="AO42" s="285"/>
      <c r="AP42" s="173"/>
    </row>
    <row r="43" spans="1:44" hidden="1" x14ac:dyDescent="0.2">
      <c r="A43" s="202">
        <v>1</v>
      </c>
      <c r="B43" s="203" t="s">
        <v>76</v>
      </c>
      <c r="C43" s="78">
        <f>SUM(D43:I43)</f>
        <v>0</v>
      </c>
      <c r="D43" s="79">
        <f>IF('כללי א1'!D20=0,0,'כללי א1'!D20/'כללי א1'!$C$22)</f>
        <v>0</v>
      </c>
      <c r="E43" s="79">
        <f>IF('כללי א1'!E20=0,0,'כללי א1'!E20/'כללי א1'!$C$22)</f>
        <v>0</v>
      </c>
      <c r="F43" s="79">
        <f>IF('כללי א1'!F20=0,0,'כללי א1'!F20/'כללי א1'!$C$22)</f>
        <v>0</v>
      </c>
      <c r="G43" s="79">
        <f>IF('כללי א1'!G20=0,0,'כללי א1'!G20/'כללי א1'!$C$22)</f>
        <v>0</v>
      </c>
      <c r="H43" s="79">
        <f>IF('כללי א1'!H20=0,0,'כללי א1'!H20/'כללי א1'!$C$22)</f>
        <v>0</v>
      </c>
      <c r="I43" s="79">
        <f>IF('כללי א1'!I20=0,0,'כללי א1'!I20/'כללי א1'!$C$22)</f>
        <v>0</v>
      </c>
      <c r="J43" s="78">
        <f>SUM(K43:P43)</f>
        <v>0</v>
      </c>
      <c r="K43" s="79">
        <f>IF('כללי א1'!K20=0,0,'כללי א1'!K20/'כללי א1'!$C$22)</f>
        <v>0</v>
      </c>
      <c r="L43" s="79">
        <f>IF('כללי א1'!L20=0,0,'כללי א1'!L20/'כללי א1'!$C$22)</f>
        <v>0</v>
      </c>
      <c r="M43" s="79">
        <f>IF('כללי א1'!M20=0,0,'כללי א1'!M20/'כללי א1'!$C$22)</f>
        <v>0</v>
      </c>
      <c r="N43" s="79">
        <f>IF('כללי א1'!N20=0,0,'כללי א1'!N20/'כללי א1'!$C$22)</f>
        <v>0</v>
      </c>
      <c r="O43" s="79">
        <f>IF('כללי א1'!O20=0,0,'כללי א1'!O20/'כללי א1'!$C$22)</f>
        <v>0</v>
      </c>
      <c r="P43" s="79">
        <f>IF('כללי א1'!P20=0,0,'כללי א1'!P20/'כללי א1'!$C$22)</f>
        <v>0</v>
      </c>
      <c r="Q43" s="78">
        <f>SUM(R43:W43)</f>
        <v>0</v>
      </c>
      <c r="R43" s="79">
        <f>IF('כללי א1'!R20=0,0,'כללי א1'!R20/'כללי א1'!$C$22)</f>
        <v>0</v>
      </c>
      <c r="S43" s="79">
        <f>IF('כללי א1'!S20=0,0,'כללי א1'!S20/'כללי א1'!$C$22)</f>
        <v>0</v>
      </c>
      <c r="T43" s="79">
        <f>IF('כללי א1'!T20=0,0,'כללי א1'!T20/'כללי א1'!$C$22)</f>
        <v>0</v>
      </c>
      <c r="U43" s="79">
        <f>IF('כללי א1'!U20=0,0,'כללי א1'!U20/'כללי א1'!$C$22)</f>
        <v>0</v>
      </c>
      <c r="V43" s="79">
        <f>IF('כללי א1'!V20=0,0,'כללי א1'!V20/'כללי א1'!$C$22)</f>
        <v>0</v>
      </c>
      <c r="W43" s="79">
        <f>IF('כללי א1'!W20=0,0,'כללי א1'!W20/'כללי א1'!$C$22)</f>
        <v>0</v>
      </c>
      <c r="X43" s="78">
        <f>SUM(Y43:AD43)</f>
        <v>0</v>
      </c>
      <c r="Y43" s="79">
        <f>IF('כללי א1'!Y20=0,0,'כללי א1'!Y20/'כללי א1'!$C$22)</f>
        <v>0</v>
      </c>
      <c r="Z43" s="79">
        <f>IF('כללי א1'!Z20=0,0,'כללי א1'!Z20/'כללי א1'!$C$22)</f>
        <v>0</v>
      </c>
      <c r="AA43" s="79">
        <f>IF('כללי א1'!AA20=0,0,'כללי א1'!AA20/'כללי א1'!$C$22)</f>
        <v>0</v>
      </c>
      <c r="AB43" s="79">
        <f>IF('כללי א1'!AB20=0,0,'כללי א1'!AB20/'כללי א1'!$C$22)</f>
        <v>0</v>
      </c>
      <c r="AC43" s="79">
        <f>IF('כללי א1'!AC20=0,0,'כללי א1'!AC20/'כללי א1'!$C$22)</f>
        <v>0</v>
      </c>
      <c r="AD43" s="79">
        <f>IF('כללי א1'!AD20=0,0,'כללי א1'!AD20/'כללי א1'!$C$22)</f>
        <v>0</v>
      </c>
      <c r="AE43" s="78">
        <f>SUM(AF43:AK43)</f>
        <v>0</v>
      </c>
      <c r="AF43" s="79">
        <f>IF('כללי א1'!AF20=0,0,'כללי א1'!AF20/'כללי א1'!$C$22)</f>
        <v>0</v>
      </c>
      <c r="AG43" s="79">
        <f>IF('כללי א1'!AG20=0,0,'כללי א1'!AG20/'כללי א1'!$C$22)</f>
        <v>0</v>
      </c>
      <c r="AH43" s="79">
        <f>IF('כללי א1'!AH20=0,0,'כללי א1'!AH20/'כללי א1'!$C$22)</f>
        <v>0</v>
      </c>
      <c r="AI43" s="79">
        <f>IF('כללי א1'!AI20=0,0,'כללי א1'!AI20/'כללי א1'!$C$22)</f>
        <v>0</v>
      </c>
      <c r="AJ43" s="79">
        <f>IF('כללי א1'!AJ20=0,0,'כללי א1'!AJ20/'כללי א1'!$C$22)</f>
        <v>0</v>
      </c>
      <c r="AK43" s="81">
        <f>IF('כללי א1'!AK20=0,0,'כללי א1'!AK20/'כללי א1'!$C$22)</f>
        <v>0</v>
      </c>
      <c r="AL43" s="366"/>
      <c r="AM43" s="366"/>
      <c r="AN43" s="366"/>
      <c r="AO43" s="366"/>
      <c r="AP43" s="173"/>
    </row>
    <row r="44" spans="1:44" hidden="1" x14ac:dyDescent="0.2">
      <c r="A44" s="202">
        <v>2</v>
      </c>
      <c r="B44" s="203" t="s">
        <v>77</v>
      </c>
      <c r="C44" s="78">
        <f>SUM(D44:I44)</f>
        <v>0</v>
      </c>
      <c r="D44" s="79">
        <f>IF('כללי א1'!D21=0,0,'כללי א1'!D21/'כללי א1'!$C$22)</f>
        <v>0</v>
      </c>
      <c r="E44" s="79">
        <f>IF('כללי א1'!E21=0,0,'כללי א1'!E21/'כללי א1'!$C$22)</f>
        <v>0</v>
      </c>
      <c r="F44" s="79">
        <f>IF('כללי א1'!F21=0,0,'כללי א1'!F21/'כללי א1'!$C$22)</f>
        <v>0</v>
      </c>
      <c r="G44" s="79">
        <f>IF('כללי א1'!G21=0,0,'כללי א1'!G21/'כללי א1'!$C$22)</f>
        <v>0</v>
      </c>
      <c r="H44" s="79">
        <f>IF('כללי א1'!H21=0,0,'כללי א1'!H21/'כללי א1'!$C$22)</f>
        <v>0</v>
      </c>
      <c r="I44" s="79">
        <f>IF('כללי א1'!I21=0,0,'כללי א1'!I21/'כללי א1'!$C$22)</f>
        <v>0</v>
      </c>
      <c r="J44" s="78">
        <f>SUM(K44:P44)</f>
        <v>0</v>
      </c>
      <c r="K44" s="79">
        <f>IF('כללי א1'!K21=0,0,'כללי א1'!K21/'כללי א1'!$C$22)</f>
        <v>0</v>
      </c>
      <c r="L44" s="79">
        <f>IF('כללי א1'!L21=0,0,'כללי א1'!L21/'כללי א1'!$C$22)</f>
        <v>0</v>
      </c>
      <c r="M44" s="79">
        <f>IF('כללי א1'!M21=0,0,'כללי א1'!M21/'כללי א1'!$C$22)</f>
        <v>0</v>
      </c>
      <c r="N44" s="79">
        <f>IF('כללי א1'!N21=0,0,'כללי א1'!N21/'כללי א1'!$C$22)</f>
        <v>0</v>
      </c>
      <c r="O44" s="79">
        <f>IF('כללי א1'!O21=0,0,'כללי א1'!O21/'כללי א1'!$C$22)</f>
        <v>0</v>
      </c>
      <c r="P44" s="79">
        <f>IF('כללי א1'!P21=0,0,'כללי א1'!P21/'כללי א1'!$C$22)</f>
        <v>0</v>
      </c>
      <c r="Q44" s="78">
        <f>SUM(R44:W44)</f>
        <v>0</v>
      </c>
      <c r="R44" s="79">
        <f>IF('כללי א1'!R21=0,0,'כללי א1'!R21/'כללי א1'!$C$22)</f>
        <v>0</v>
      </c>
      <c r="S44" s="79">
        <f>IF('כללי א1'!S21=0,0,'כללי א1'!S21/'כללי א1'!$C$22)</f>
        <v>0</v>
      </c>
      <c r="T44" s="79">
        <f>IF('כללי א1'!T21=0,0,'כללי א1'!T21/'כללי א1'!$C$22)</f>
        <v>0</v>
      </c>
      <c r="U44" s="79">
        <f>IF('כללי א1'!U21=0,0,'כללי א1'!U21/'כללי א1'!$C$22)</f>
        <v>0</v>
      </c>
      <c r="V44" s="79">
        <f>IF('כללי א1'!V21=0,0,'כללי א1'!V21/'כללי א1'!$C$22)</f>
        <v>0</v>
      </c>
      <c r="W44" s="79">
        <f>IF('כללי א1'!W21=0,0,'כללי א1'!W21/'כללי א1'!$C$22)</f>
        <v>0</v>
      </c>
      <c r="X44" s="78">
        <f>SUM(Y44:AD44)</f>
        <v>0</v>
      </c>
      <c r="Y44" s="79">
        <f>IF('כללי א1'!Y21=0,0,'כללי א1'!Y21/'כללי א1'!$C$22)</f>
        <v>0</v>
      </c>
      <c r="Z44" s="79">
        <f>IF('כללי א1'!Z21=0,0,'כללי א1'!Z21/'כללי א1'!$C$22)</f>
        <v>0</v>
      </c>
      <c r="AA44" s="79">
        <f>IF('כללי א1'!AA21=0,0,'כללי א1'!AA21/'כללי א1'!$C$22)</f>
        <v>0</v>
      </c>
      <c r="AB44" s="79">
        <f>IF('כללי א1'!AB21=0,0,'כללי א1'!AB21/'כללי א1'!$C$22)</f>
        <v>0</v>
      </c>
      <c r="AC44" s="79">
        <f>IF('כללי א1'!AC21=0,0,'כללי א1'!AC21/'כללי א1'!$C$22)</f>
        <v>0</v>
      </c>
      <c r="AD44" s="79">
        <f>IF('כללי א1'!AD21=0,0,'כללי א1'!AD21/'כללי א1'!$C$22)</f>
        <v>0</v>
      </c>
      <c r="AE44" s="78">
        <f>SUM(AF44:AK44)</f>
        <v>0</v>
      </c>
      <c r="AF44" s="79">
        <f>IF('כללי א1'!AF21=0,0,'כללי א1'!AF21/'כללי א1'!$C$22)</f>
        <v>0</v>
      </c>
      <c r="AG44" s="79">
        <f>IF('כללי א1'!AG21=0,0,'כללי א1'!AG21/'כללי א1'!$C$22)</f>
        <v>0</v>
      </c>
      <c r="AH44" s="79">
        <f>IF('כללי א1'!AH21=0,0,'כללי א1'!AH21/'כללי א1'!$C$22)</f>
        <v>0</v>
      </c>
      <c r="AI44" s="79">
        <f>IF('כללי א1'!AI21=0,0,'כללי א1'!AI21/'כללי א1'!$C$22)</f>
        <v>0</v>
      </c>
      <c r="AJ44" s="79">
        <f>IF('כללי א1'!AJ21=0,0,'כללי א1'!AJ21/'כללי א1'!$C$22)</f>
        <v>0</v>
      </c>
      <c r="AK44" s="81">
        <f>IF('כללי א1'!AK21=0,0,'כללי א1'!AK21/'כללי א1'!$C$22)</f>
        <v>0</v>
      </c>
      <c r="AM44" s="366"/>
      <c r="AN44" s="366"/>
      <c r="AO44" s="366"/>
      <c r="AP44" s="173"/>
    </row>
    <row r="45" spans="1:44" hidden="1" x14ac:dyDescent="0.2">
      <c r="A45" s="202">
        <v>3</v>
      </c>
      <c r="B45" s="203" t="s">
        <v>82</v>
      </c>
      <c r="C45" s="78">
        <f>SUM(C43:C44)</f>
        <v>0</v>
      </c>
      <c r="D45" s="82">
        <f t="shared" ref="D45:AK45" si="12">SUM(D43:D44)</f>
        <v>0</v>
      </c>
      <c r="E45" s="82">
        <f t="shared" si="12"/>
        <v>0</v>
      </c>
      <c r="F45" s="82">
        <f>SUM(F43:F44)</f>
        <v>0</v>
      </c>
      <c r="G45" s="82">
        <f>SUM(G43:G44)</f>
        <v>0</v>
      </c>
      <c r="H45" s="82">
        <f>SUM(H43:H44)</f>
        <v>0</v>
      </c>
      <c r="I45" s="83">
        <f>SUM(I43:I44)</f>
        <v>0</v>
      </c>
      <c r="J45" s="78">
        <f>SUM(J43:J44)</f>
        <v>0</v>
      </c>
      <c r="K45" s="82">
        <f t="shared" ref="K45" si="13">SUM(K43:K44)</f>
        <v>0</v>
      </c>
      <c r="L45" s="82">
        <f t="shared" si="12"/>
        <v>0</v>
      </c>
      <c r="M45" s="92">
        <f t="shared" si="12"/>
        <v>0</v>
      </c>
      <c r="N45" s="92">
        <f t="shared" si="12"/>
        <v>0</v>
      </c>
      <c r="O45" s="92">
        <f t="shared" si="12"/>
        <v>0</v>
      </c>
      <c r="P45" s="84">
        <f t="shared" si="12"/>
        <v>0</v>
      </c>
      <c r="Q45" s="78">
        <f>SUM(Q43:Q44)</f>
        <v>0</v>
      </c>
      <c r="R45" s="82">
        <f t="shared" ref="R45" si="14">SUM(R43:R44)</f>
        <v>0</v>
      </c>
      <c r="S45" s="82">
        <f t="shared" si="12"/>
        <v>0</v>
      </c>
      <c r="T45" s="92">
        <f t="shared" si="12"/>
        <v>0</v>
      </c>
      <c r="U45" s="92">
        <f t="shared" si="12"/>
        <v>0</v>
      </c>
      <c r="V45" s="92">
        <f t="shared" si="12"/>
        <v>0</v>
      </c>
      <c r="W45" s="83">
        <f t="shared" si="12"/>
        <v>0</v>
      </c>
      <c r="X45" s="78">
        <f>SUM(X43:X44)</f>
        <v>0</v>
      </c>
      <c r="Y45" s="82">
        <f t="shared" ref="Y45" si="15">SUM(Y43:Y44)</f>
        <v>0</v>
      </c>
      <c r="Z45" s="82">
        <f t="shared" si="12"/>
        <v>0</v>
      </c>
      <c r="AA45" s="92">
        <f t="shared" si="12"/>
        <v>0</v>
      </c>
      <c r="AB45" s="92">
        <f t="shared" si="12"/>
        <v>0</v>
      </c>
      <c r="AC45" s="92">
        <f t="shared" si="12"/>
        <v>0</v>
      </c>
      <c r="AD45" s="83">
        <f t="shared" si="12"/>
        <v>0</v>
      </c>
      <c r="AE45" s="78">
        <f>SUM(AE43:AE44)</f>
        <v>0</v>
      </c>
      <c r="AF45" s="82">
        <f t="shared" ref="AF45" si="16">SUM(AF43:AF44)</f>
        <v>0</v>
      </c>
      <c r="AG45" s="82">
        <f t="shared" si="12"/>
        <v>0</v>
      </c>
      <c r="AH45" s="92">
        <f t="shared" si="12"/>
        <v>0</v>
      </c>
      <c r="AI45" s="92">
        <f t="shared" si="12"/>
        <v>0</v>
      </c>
      <c r="AJ45" s="92">
        <f t="shared" si="12"/>
        <v>0</v>
      </c>
      <c r="AK45" s="83">
        <f t="shared" si="12"/>
        <v>0</v>
      </c>
      <c r="AM45" s="366"/>
      <c r="AN45" s="366"/>
      <c r="AO45" s="366"/>
      <c r="AP45" s="173"/>
    </row>
    <row r="46" spans="1:44" hidden="1" x14ac:dyDescent="0.2">
      <c r="A46" s="205" t="s">
        <v>83</v>
      </c>
      <c r="B46" s="206" t="s">
        <v>446</v>
      </c>
      <c r="C46" s="86"/>
      <c r="D46" s="87"/>
      <c r="E46" s="87"/>
      <c r="F46" s="88"/>
      <c r="G46" s="88"/>
      <c r="H46" s="88"/>
      <c r="I46" s="89"/>
      <c r="J46" s="86"/>
      <c r="K46" s="87"/>
      <c r="L46" s="87"/>
      <c r="M46" s="88"/>
      <c r="N46" s="88"/>
      <c r="O46" s="88"/>
      <c r="P46" s="90"/>
      <c r="Q46" s="86"/>
      <c r="R46" s="87"/>
      <c r="S46" s="87"/>
      <c r="T46" s="88"/>
      <c r="U46" s="88"/>
      <c r="V46" s="88"/>
      <c r="W46" s="89"/>
      <c r="X46" s="86"/>
      <c r="Y46" s="87"/>
      <c r="Z46" s="87"/>
      <c r="AA46" s="88"/>
      <c r="AB46" s="88"/>
      <c r="AC46" s="88"/>
      <c r="AD46" s="89"/>
      <c r="AE46" s="86"/>
      <c r="AF46" s="87"/>
      <c r="AG46" s="87"/>
      <c r="AH46" s="88"/>
      <c r="AI46" s="88"/>
      <c r="AJ46" s="88"/>
      <c r="AK46" s="89"/>
      <c r="AM46" s="366"/>
      <c r="AN46" s="366"/>
      <c r="AO46" s="366"/>
      <c r="AP46" s="173"/>
    </row>
    <row r="47" spans="1:44" hidden="1" x14ac:dyDescent="0.2">
      <c r="A47" s="202">
        <v>1</v>
      </c>
      <c r="B47" s="203" t="s">
        <v>76</v>
      </c>
      <c r="C47" s="93">
        <f>SUM(D47:I47)</f>
        <v>0</v>
      </c>
      <c r="D47" s="94">
        <f>IF('כללי א1'!D24=0,0,'כללי א1'!D24/'כללי א1'!$C$28)</f>
        <v>0</v>
      </c>
      <c r="E47" s="94">
        <f>IF('כללי א1'!E24=0,0,'כללי א1'!E24/'כללי א1'!$C$28)</f>
        <v>0</v>
      </c>
      <c r="F47" s="94">
        <f>IF('כללי א1'!F24=0,0,'כללי א1'!F24/'כללי א1'!$C$28)</f>
        <v>0</v>
      </c>
      <c r="G47" s="94">
        <f>IF('כללי א1'!G24=0,0,'כללי א1'!G24/'כללי א1'!$C$28)</f>
        <v>0</v>
      </c>
      <c r="H47" s="94">
        <f>IF('כללי א1'!H24=0,0,'כללי א1'!H24/'כללי א1'!$C$28)</f>
        <v>0</v>
      </c>
      <c r="I47" s="94">
        <f>IF('כללי א1'!I24=0,0,'כללי א1'!I24/'כללי א1'!$C$28)</f>
        <v>0</v>
      </c>
      <c r="J47" s="78">
        <f t="shared" ref="J47:J50" si="17">SUM(K47:P47)</f>
        <v>0</v>
      </c>
      <c r="K47" s="94">
        <f>IF('כללי א1'!K24=0,0,'כללי א1'!K24/'כללי א1'!$C$28)</f>
        <v>0</v>
      </c>
      <c r="L47" s="94">
        <f>IF('כללי א1'!L24=0,0,'כללי א1'!L24/'כללי א1'!$C$28)</f>
        <v>0</v>
      </c>
      <c r="M47" s="94">
        <f>IF('כללי א1'!M24=0,0,'כללי א1'!M24/'כללי א1'!$C$28)</f>
        <v>0</v>
      </c>
      <c r="N47" s="94">
        <f>IF('כללי א1'!N24=0,0,'כללי א1'!N24/'כללי א1'!$C$28)</f>
        <v>0</v>
      </c>
      <c r="O47" s="94">
        <f>IF('כללי א1'!O24=0,0,'כללי א1'!O24/'כללי א1'!$C$28)</f>
        <v>0</v>
      </c>
      <c r="P47" s="94">
        <f>IF('כללי א1'!P24=0,0,'כללי א1'!P24/'כללי א1'!$C$28)</f>
        <v>0</v>
      </c>
      <c r="Q47" s="78">
        <f t="shared" ref="Q47:Q50" si="18">SUM(R47:W47)</f>
        <v>0</v>
      </c>
      <c r="R47" s="94">
        <f>IF('כללי א1'!R24=0,0,'כללי א1'!R24/'כללי א1'!$C$28)</f>
        <v>0</v>
      </c>
      <c r="S47" s="94">
        <f>IF('כללי א1'!S24=0,0,'כללי א1'!S24/'כללי א1'!$C$28)</f>
        <v>0</v>
      </c>
      <c r="T47" s="94">
        <f>IF('כללי א1'!T24=0,0,'כללי א1'!T24/'כללי א1'!$C$28)</f>
        <v>0</v>
      </c>
      <c r="U47" s="94">
        <f>IF('כללי א1'!U24=0,0,'כללי א1'!U24/'כללי א1'!$C$28)</f>
        <v>0</v>
      </c>
      <c r="V47" s="94">
        <f>IF('כללי א1'!V24=0,0,'כללי א1'!V24/'כללי א1'!$C$28)</f>
        <v>0</v>
      </c>
      <c r="W47" s="94">
        <f>IF('כללי א1'!W24=0,0,'כללי א1'!W24/'כללי א1'!$C$28)</f>
        <v>0</v>
      </c>
      <c r="X47" s="78">
        <f t="shared" ref="X47:X50" si="19">SUM(Y47:AD47)</f>
        <v>0</v>
      </c>
      <c r="Y47" s="94">
        <f>IF('כללי א1'!Y24=0,0,'כללי א1'!Y24/'כללי א1'!$C$28)</f>
        <v>0</v>
      </c>
      <c r="Z47" s="94">
        <f>IF('כללי א1'!Z24=0,0,'כללי א1'!Z24/'כללי א1'!$C$28)</f>
        <v>0</v>
      </c>
      <c r="AA47" s="94">
        <f>IF('כללי א1'!AA24=0,0,'כללי א1'!AA24/'כללי א1'!$C$28)</f>
        <v>0</v>
      </c>
      <c r="AB47" s="94">
        <f>IF('כללי א1'!AB24=0,0,'כללי א1'!AB24/'כללי א1'!$C$28)</f>
        <v>0</v>
      </c>
      <c r="AC47" s="94">
        <f>IF('כללי א1'!AC24=0,0,'כללי א1'!AC24/'כללי א1'!$C$28)</f>
        <v>0</v>
      </c>
      <c r="AD47" s="94">
        <f>IF('כללי א1'!AD24=0,0,'כללי א1'!AD24/'כללי א1'!$C$28)</f>
        <v>0</v>
      </c>
      <c r="AE47" s="78">
        <f>SUM(AF47:AK47)</f>
        <v>0</v>
      </c>
      <c r="AF47" s="94">
        <f>IF('כללי א1'!AF24=0,0,'כללי א1'!AF24/'כללי א1'!$C$28)</f>
        <v>0</v>
      </c>
      <c r="AG47" s="94">
        <f>IF('כללי א1'!AG24=0,0,'כללי א1'!AG24/'כללי א1'!$C$28)</f>
        <v>0</v>
      </c>
      <c r="AH47" s="94">
        <f>IF('כללי א1'!AH24=0,0,'כללי א1'!AH24/'כללי א1'!$C$28)</f>
        <v>0</v>
      </c>
      <c r="AI47" s="94">
        <f>IF('כללי א1'!AI24=0,0,'כללי א1'!AI24/'כללי א1'!$C$28)</f>
        <v>0</v>
      </c>
      <c r="AJ47" s="94">
        <f>IF('כללי א1'!AJ24=0,0,'כללי א1'!AJ24/'כללי א1'!$C$28)</f>
        <v>0</v>
      </c>
      <c r="AK47" s="97">
        <f>IF('כללי א1'!AK24=0,0,'כללי א1'!AK24/'כללי א1'!$C$28)</f>
        <v>0</v>
      </c>
      <c r="AM47" s="366"/>
      <c r="AN47" s="366"/>
      <c r="AO47" s="366"/>
      <c r="AP47" s="173"/>
    </row>
    <row r="48" spans="1:44" hidden="1" x14ac:dyDescent="0.2">
      <c r="A48" s="202">
        <v>2</v>
      </c>
      <c r="B48" s="203" t="s">
        <v>77</v>
      </c>
      <c r="C48" s="93">
        <f>SUM(D48:I48)</f>
        <v>0</v>
      </c>
      <c r="D48" s="94">
        <f>IF('כללי א1'!D25=0,0,'כללי א1'!D25/'כללי א1'!$C$28)</f>
        <v>0</v>
      </c>
      <c r="E48" s="94">
        <f>IF('כללי א1'!E25=0,0,'כללי א1'!E25/'כללי א1'!$C$28)</f>
        <v>0</v>
      </c>
      <c r="F48" s="94">
        <f>IF('כללי א1'!F25=0,0,'כללי א1'!F25/'כללי א1'!$C$28)</f>
        <v>0</v>
      </c>
      <c r="G48" s="94">
        <f>IF('כללי א1'!G25=0,0,'כללי א1'!G25/'כללי א1'!$C$28)</f>
        <v>0</v>
      </c>
      <c r="H48" s="94">
        <f>IF('כללי א1'!H25=0,0,'כללי א1'!H25/'כללי א1'!$C$28)</f>
        <v>0</v>
      </c>
      <c r="I48" s="94">
        <f>IF('כללי א1'!I25=0,0,'כללי א1'!I25/'כללי א1'!$C$28)</f>
        <v>0</v>
      </c>
      <c r="J48" s="78">
        <f t="shared" si="17"/>
        <v>0</v>
      </c>
      <c r="K48" s="94">
        <f>IF('כללי א1'!K25=0,0,'כללי א1'!K25/'כללי א1'!$C$28)</f>
        <v>0</v>
      </c>
      <c r="L48" s="94">
        <f>IF('כללי א1'!L25=0,0,'כללי א1'!L25/'כללי א1'!$C$28)</f>
        <v>0</v>
      </c>
      <c r="M48" s="94">
        <f>IF('כללי א1'!M25=0,0,'כללי א1'!M25/'כללי א1'!$C$28)</f>
        <v>0</v>
      </c>
      <c r="N48" s="94">
        <f>IF('כללי א1'!N25=0,0,'כללי א1'!N25/'כללי א1'!$C$28)</f>
        <v>0</v>
      </c>
      <c r="O48" s="94">
        <f>IF('כללי א1'!O25=0,0,'כללי א1'!O25/'כללי א1'!$C$28)</f>
        <v>0</v>
      </c>
      <c r="P48" s="94">
        <f>IF('כללי א1'!P25=0,0,'כללי א1'!P25/'כללי א1'!$C$28)</f>
        <v>0</v>
      </c>
      <c r="Q48" s="78">
        <f t="shared" si="18"/>
        <v>0</v>
      </c>
      <c r="R48" s="94">
        <f>IF('כללי א1'!R25=0,0,'כללי א1'!R25/'כללי א1'!$C$28)</f>
        <v>0</v>
      </c>
      <c r="S48" s="94">
        <f>IF('כללי א1'!S25=0,0,'כללי א1'!S25/'כללי א1'!$C$28)</f>
        <v>0</v>
      </c>
      <c r="T48" s="94">
        <f>IF('כללי א1'!T25=0,0,'כללי א1'!T25/'כללי א1'!$C$28)</f>
        <v>0</v>
      </c>
      <c r="U48" s="94">
        <f>IF('כללי א1'!U25=0,0,'כללי א1'!U25/'כללי א1'!$C$28)</f>
        <v>0</v>
      </c>
      <c r="V48" s="94">
        <f>IF('כללי א1'!V25=0,0,'כללי א1'!V25/'כללי א1'!$C$28)</f>
        <v>0</v>
      </c>
      <c r="W48" s="94">
        <f>IF('כללי א1'!W25=0,0,'כללי א1'!W25/'כללי א1'!$C$28)</f>
        <v>0</v>
      </c>
      <c r="X48" s="78">
        <f t="shared" si="19"/>
        <v>0</v>
      </c>
      <c r="Y48" s="94">
        <f>IF('כללי א1'!Y25=0,0,'כללי א1'!Y25/'כללי א1'!$C$28)</f>
        <v>0</v>
      </c>
      <c r="Z48" s="94">
        <f>IF('כללי א1'!Z25=0,0,'כללי א1'!Z25/'כללי א1'!$C$28)</f>
        <v>0</v>
      </c>
      <c r="AA48" s="94">
        <f>IF('כללי א1'!AA25=0,0,'כללי א1'!AA25/'כללי א1'!$C$28)</f>
        <v>0</v>
      </c>
      <c r="AB48" s="94">
        <f>IF('כללי א1'!AB25=0,0,'כללי א1'!AB25/'כללי א1'!$C$28)</f>
        <v>0</v>
      </c>
      <c r="AC48" s="94">
        <f>IF('כללי א1'!AC25=0,0,'כללי א1'!AC25/'כללי א1'!$C$28)</f>
        <v>0</v>
      </c>
      <c r="AD48" s="94">
        <f>IF('כללי א1'!AD25=0,0,'כללי א1'!AD25/'כללי א1'!$C$28)</f>
        <v>0</v>
      </c>
      <c r="AE48" s="78">
        <f>SUM(AF48:AK48)</f>
        <v>0</v>
      </c>
      <c r="AF48" s="94">
        <f>IF('כללי א1'!AF25=0,0,'כללי א1'!AF25/'כללי א1'!$C$28)</f>
        <v>0</v>
      </c>
      <c r="AG48" s="94">
        <f>IF('כללי א1'!AG25=0,0,'כללי א1'!AG25/'כללי א1'!$C$28)</f>
        <v>0</v>
      </c>
      <c r="AH48" s="94">
        <f>IF('כללי א1'!AH25=0,0,'כללי א1'!AH25/'כללי א1'!$C$28)</f>
        <v>0</v>
      </c>
      <c r="AI48" s="94">
        <f>IF('כללי א1'!AI25=0,0,'כללי א1'!AI25/'כללי א1'!$C$28)</f>
        <v>0</v>
      </c>
      <c r="AJ48" s="94">
        <f>IF('כללי א1'!AJ25=0,0,'כללי א1'!AJ25/'כללי א1'!$C$28)</f>
        <v>0</v>
      </c>
      <c r="AK48" s="97">
        <f>IF('כללי א1'!AK25=0,0,'כללי א1'!AK25/'כללי א1'!$C$28)</f>
        <v>0</v>
      </c>
      <c r="AM48" s="366"/>
      <c r="AN48" s="366"/>
      <c r="AO48" s="366"/>
      <c r="AP48" s="173"/>
    </row>
    <row r="49" spans="1:42" hidden="1" x14ac:dyDescent="0.2">
      <c r="A49" s="202">
        <v>3</v>
      </c>
      <c r="B49" s="203" t="s">
        <v>84</v>
      </c>
      <c r="C49" s="93">
        <f>SUM(D49:I49)</f>
        <v>0</v>
      </c>
      <c r="D49" s="94">
        <f>IF('כללי א1'!D26=0,0,'כללי א1'!D26/'כללי א1'!$C$28)</f>
        <v>0</v>
      </c>
      <c r="E49" s="94">
        <f>IF('כללי א1'!E26=0,0,'כללי א1'!E26/'כללי א1'!$C$28)</f>
        <v>0</v>
      </c>
      <c r="F49" s="94">
        <f>IF('כללי א1'!F26=0,0,'כללי א1'!F26/'כללי א1'!$C$28)</f>
        <v>0</v>
      </c>
      <c r="G49" s="94">
        <f>IF('כללי א1'!G26=0,0,'כללי א1'!G26/'כללי א1'!$C$28)</f>
        <v>0</v>
      </c>
      <c r="H49" s="94">
        <f>IF('כללי א1'!H26=0,0,'כללי א1'!H26/'כללי א1'!$C$28)</f>
        <v>0</v>
      </c>
      <c r="I49" s="94">
        <f>IF('כללי א1'!I26=0,0,'כללי א1'!I26/'כללי א1'!$C$28)</f>
        <v>0</v>
      </c>
      <c r="J49" s="78">
        <f t="shared" si="17"/>
        <v>0</v>
      </c>
      <c r="K49" s="94">
        <f>IF('כללי א1'!K26=0,0,'כללי א1'!K26/'כללי א1'!$C$28)</f>
        <v>0</v>
      </c>
      <c r="L49" s="94">
        <f>IF('כללי א1'!L26=0,0,'כללי א1'!L26/'כללי א1'!$C$28)</f>
        <v>0</v>
      </c>
      <c r="M49" s="94">
        <f>IF('כללי א1'!M26=0,0,'כללי א1'!M26/'כללי א1'!$C$28)</f>
        <v>0</v>
      </c>
      <c r="N49" s="94">
        <f>IF('כללי א1'!N26=0,0,'כללי א1'!N26/'כללי א1'!$C$28)</f>
        <v>0</v>
      </c>
      <c r="O49" s="94">
        <f>IF('כללי א1'!O26=0,0,'כללי א1'!O26/'כללי א1'!$C$28)</f>
        <v>0</v>
      </c>
      <c r="P49" s="94">
        <f>IF('כללי א1'!P26=0,0,'כללי א1'!P26/'כללי א1'!$C$28)</f>
        <v>0</v>
      </c>
      <c r="Q49" s="78">
        <f t="shared" si="18"/>
        <v>0</v>
      </c>
      <c r="R49" s="94">
        <f>IF('כללי א1'!R26=0,0,'כללי א1'!R26/'כללי א1'!$C$28)</f>
        <v>0</v>
      </c>
      <c r="S49" s="94">
        <f>IF('כללי א1'!S26=0,0,'כללי א1'!S26/'כללי א1'!$C$28)</f>
        <v>0</v>
      </c>
      <c r="T49" s="94">
        <f>IF('כללי א1'!T26=0,0,'כללי א1'!T26/'כללי א1'!$C$28)</f>
        <v>0</v>
      </c>
      <c r="U49" s="94">
        <f>IF('כללי א1'!U26=0,0,'כללי א1'!U26/'כללי א1'!$C$28)</f>
        <v>0</v>
      </c>
      <c r="V49" s="94">
        <f>IF('כללי א1'!V26=0,0,'כללי א1'!V26/'כללי א1'!$C$28)</f>
        <v>0</v>
      </c>
      <c r="W49" s="94">
        <f>IF('כללי א1'!W26=0,0,'כללי א1'!W26/'כללי א1'!$C$28)</f>
        <v>0</v>
      </c>
      <c r="X49" s="78">
        <f t="shared" si="19"/>
        <v>0</v>
      </c>
      <c r="Y49" s="94">
        <f>IF('כללי א1'!Y26=0,0,'כללי א1'!Y26/'כללי א1'!$C$28)</f>
        <v>0</v>
      </c>
      <c r="Z49" s="94">
        <f>IF('כללי א1'!Z26=0,0,'כללי א1'!Z26/'כללי א1'!$C$28)</f>
        <v>0</v>
      </c>
      <c r="AA49" s="94">
        <f>IF('כללי א1'!AA26=0,0,'כללי א1'!AA26/'כללי א1'!$C$28)</f>
        <v>0</v>
      </c>
      <c r="AB49" s="94">
        <f>IF('כללי א1'!AB26=0,0,'כללי א1'!AB26/'כללי א1'!$C$28)</f>
        <v>0</v>
      </c>
      <c r="AC49" s="94">
        <f>IF('כללי א1'!AC26=0,0,'כללי א1'!AC26/'כללי א1'!$C$28)</f>
        <v>0</v>
      </c>
      <c r="AD49" s="94">
        <f>IF('כללי א1'!AD26=0,0,'כללי א1'!AD26/'כללי א1'!$C$28)</f>
        <v>0</v>
      </c>
      <c r="AE49" s="78">
        <f>SUM(AF49:AK49)</f>
        <v>0</v>
      </c>
      <c r="AF49" s="94">
        <f>IF('כללי א1'!AF26=0,0,'כללי א1'!AF26/'כללי א1'!$C$28)</f>
        <v>0</v>
      </c>
      <c r="AG49" s="94">
        <f>IF('כללי א1'!AG26=0,0,'כללי א1'!AG26/'כללי א1'!$C$28)</f>
        <v>0</v>
      </c>
      <c r="AH49" s="94">
        <f>IF('כללי א1'!AH26=0,0,'כללי א1'!AH26/'כללי א1'!$C$28)</f>
        <v>0</v>
      </c>
      <c r="AI49" s="94">
        <f>IF('כללי א1'!AI26=0,0,'כללי א1'!AI26/'כללי א1'!$C$28)</f>
        <v>0</v>
      </c>
      <c r="AJ49" s="94">
        <f>IF('כללי א1'!AJ26=0,0,'כללי א1'!AJ26/'כללי א1'!$C$28)</f>
        <v>0</v>
      </c>
      <c r="AK49" s="97">
        <f>IF('כללי א1'!AK26=0,0,'כללי א1'!AK26/'כללי א1'!$C$28)</f>
        <v>0</v>
      </c>
      <c r="AM49" s="366"/>
      <c r="AN49" s="366"/>
      <c r="AO49" s="366"/>
      <c r="AP49" s="173"/>
    </row>
    <row r="50" spans="1:42" hidden="1" x14ac:dyDescent="0.2">
      <c r="A50" s="202">
        <v>4</v>
      </c>
      <c r="B50" s="203" t="s">
        <v>85</v>
      </c>
      <c r="C50" s="93">
        <f>SUM(D50:I50)</f>
        <v>0</v>
      </c>
      <c r="D50" s="94">
        <f>IF('כללי א1'!D27=0,0,'כללי א1'!D27/'כללי א1'!$C$28)</f>
        <v>0</v>
      </c>
      <c r="E50" s="94">
        <f>IF('כללי א1'!E27=0,0,'כללי א1'!E27/'כללי א1'!$C$28)</f>
        <v>0</v>
      </c>
      <c r="F50" s="94">
        <f>IF('כללי א1'!F27=0,0,'כללי א1'!F27/'כללי א1'!$C$28)</f>
        <v>0</v>
      </c>
      <c r="G50" s="94">
        <f>IF('כללי א1'!G27=0,0,'כללי א1'!G27/'כללי א1'!$C$28)</f>
        <v>0</v>
      </c>
      <c r="H50" s="94">
        <f>IF('כללי א1'!H27=0,0,'כללי א1'!H27/'כללי א1'!$C$28)</f>
        <v>0</v>
      </c>
      <c r="I50" s="94">
        <f>IF('כללי א1'!I27=0,0,'כללי א1'!I27/'כללי א1'!$C$28)</f>
        <v>0</v>
      </c>
      <c r="J50" s="78">
        <f t="shared" si="17"/>
        <v>0</v>
      </c>
      <c r="K50" s="94">
        <f>IF('כללי א1'!K27=0,0,'כללי א1'!K27/'כללי א1'!$C$28)</f>
        <v>0</v>
      </c>
      <c r="L50" s="94">
        <f>IF('כללי א1'!L27=0,0,'כללי א1'!L27/'כללי א1'!$C$28)</f>
        <v>0</v>
      </c>
      <c r="M50" s="94">
        <f>IF('כללי א1'!M27=0,0,'כללי א1'!M27/'כללי א1'!$C$28)</f>
        <v>0</v>
      </c>
      <c r="N50" s="94">
        <f>IF('כללי א1'!N27=0,0,'כללי א1'!N27/'כללי א1'!$C$28)</f>
        <v>0</v>
      </c>
      <c r="O50" s="94">
        <f>IF('כללי א1'!O27=0,0,'כללי א1'!O27/'כללי א1'!$C$28)</f>
        <v>0</v>
      </c>
      <c r="P50" s="94">
        <f>IF('כללי א1'!P27=0,0,'כללי א1'!P27/'כללי א1'!$C$28)</f>
        <v>0</v>
      </c>
      <c r="Q50" s="78">
        <f t="shared" si="18"/>
        <v>0</v>
      </c>
      <c r="R50" s="94">
        <f>IF('כללי א1'!R27=0,0,'כללי א1'!R27/'כללי א1'!$C$28)</f>
        <v>0</v>
      </c>
      <c r="S50" s="94">
        <f>IF('כללי א1'!S27=0,0,'כללי א1'!S27/'כללי א1'!$C$28)</f>
        <v>0</v>
      </c>
      <c r="T50" s="94">
        <f>IF('כללי א1'!T27=0,0,'כללי א1'!T27/'כללי א1'!$C$28)</f>
        <v>0</v>
      </c>
      <c r="U50" s="94">
        <f>IF('כללי א1'!U27=0,0,'כללי א1'!U27/'כללי א1'!$C$28)</f>
        <v>0</v>
      </c>
      <c r="V50" s="94">
        <f>IF('כללי א1'!V27=0,0,'כללי א1'!V27/'כללי א1'!$C$28)</f>
        <v>0</v>
      </c>
      <c r="W50" s="94">
        <f>IF('כללי א1'!W27=0,0,'כללי א1'!W27/'כללי א1'!$C$28)</f>
        <v>0</v>
      </c>
      <c r="X50" s="78">
        <f t="shared" si="19"/>
        <v>0</v>
      </c>
      <c r="Y50" s="94">
        <f>IF('כללי א1'!Y27=0,0,'כללי א1'!Y27/'כללי א1'!$C$28)</f>
        <v>0</v>
      </c>
      <c r="Z50" s="94">
        <f>IF('כללי א1'!Z27=0,0,'כללי א1'!Z27/'כללי א1'!$C$28)</f>
        <v>0</v>
      </c>
      <c r="AA50" s="94">
        <f>IF('כללי א1'!AA27=0,0,'כללי א1'!AA27/'כללי א1'!$C$28)</f>
        <v>0</v>
      </c>
      <c r="AB50" s="94">
        <f>IF('כללי א1'!AB27=0,0,'כללי א1'!AB27/'כללי א1'!$C$28)</f>
        <v>0</v>
      </c>
      <c r="AC50" s="94">
        <f>IF('כללי א1'!AC27=0,0,'כללי א1'!AC27/'כללי א1'!$C$28)</f>
        <v>0</v>
      </c>
      <c r="AD50" s="94">
        <f>IF('כללי א1'!AD27=0,0,'כללי א1'!AD27/'כללי א1'!$C$28)</f>
        <v>0</v>
      </c>
      <c r="AE50" s="78">
        <f>SUM(AF50:AK50)</f>
        <v>0</v>
      </c>
      <c r="AF50" s="94">
        <f>IF('כללי א1'!AF27=0,0,'כללי א1'!AF27/'כללי א1'!$C$28)</f>
        <v>0</v>
      </c>
      <c r="AG50" s="94">
        <f>IF('כללי א1'!AG27=0,0,'כללי א1'!AG27/'כללי א1'!$C$28)</f>
        <v>0</v>
      </c>
      <c r="AH50" s="94">
        <f>IF('כללי א1'!AH27=0,0,'כללי א1'!AH27/'כללי א1'!$C$28)</f>
        <v>0</v>
      </c>
      <c r="AI50" s="94">
        <f>IF('כללי א1'!AI27=0,0,'כללי א1'!AI27/'כללי א1'!$C$28)</f>
        <v>0</v>
      </c>
      <c r="AJ50" s="94">
        <f>IF('כללי א1'!AJ27=0,0,'כללי א1'!AJ27/'כללי א1'!$C$28)</f>
        <v>0</v>
      </c>
      <c r="AK50" s="97">
        <f>IF('כללי א1'!AK27=0,0,'כללי א1'!AK27/'כללי א1'!$C$28)</f>
        <v>0</v>
      </c>
      <c r="AM50" s="366"/>
      <c r="AN50" s="366"/>
      <c r="AO50" s="366"/>
      <c r="AP50" s="173"/>
    </row>
    <row r="51" spans="1:42" ht="13.5" hidden="1" thickBot="1" x14ac:dyDescent="0.25">
      <c r="A51" s="207">
        <v>5</v>
      </c>
      <c r="B51" s="208" t="s">
        <v>86</v>
      </c>
      <c r="C51" s="100">
        <f>SUM(C47:C50)</f>
        <v>0</v>
      </c>
      <c r="D51" s="101">
        <f t="shared" ref="D51:AK51" si="20">SUM(D47:D50)</f>
        <v>0</v>
      </c>
      <c r="E51" s="101">
        <f t="shared" si="20"/>
        <v>0</v>
      </c>
      <c r="F51" s="101">
        <f>SUM(F47:F50)</f>
        <v>0</v>
      </c>
      <c r="G51" s="101">
        <f>SUM(G47:G50)</f>
        <v>0</v>
      </c>
      <c r="H51" s="101">
        <f>SUM(H47:H50)</f>
        <v>0</v>
      </c>
      <c r="I51" s="102">
        <f>SUM(I47:I50)</f>
        <v>0</v>
      </c>
      <c r="J51" s="100">
        <f t="shared" si="20"/>
        <v>0</v>
      </c>
      <c r="K51" s="101">
        <f t="shared" si="20"/>
        <v>0</v>
      </c>
      <c r="L51" s="101">
        <f t="shared" si="20"/>
        <v>0</v>
      </c>
      <c r="M51" s="103">
        <f t="shared" si="20"/>
        <v>0</v>
      </c>
      <c r="N51" s="103">
        <f t="shared" si="20"/>
        <v>0</v>
      </c>
      <c r="O51" s="103">
        <f t="shared" si="20"/>
        <v>0</v>
      </c>
      <c r="P51" s="104">
        <f t="shared" si="20"/>
        <v>0</v>
      </c>
      <c r="Q51" s="100">
        <f t="shared" si="20"/>
        <v>0</v>
      </c>
      <c r="R51" s="101">
        <f t="shared" si="20"/>
        <v>0</v>
      </c>
      <c r="S51" s="101">
        <f t="shared" si="20"/>
        <v>0</v>
      </c>
      <c r="T51" s="103">
        <f t="shared" si="20"/>
        <v>0</v>
      </c>
      <c r="U51" s="103">
        <f t="shared" si="20"/>
        <v>0</v>
      </c>
      <c r="V51" s="103">
        <f t="shared" si="20"/>
        <v>0</v>
      </c>
      <c r="W51" s="102">
        <f t="shared" si="20"/>
        <v>0</v>
      </c>
      <c r="X51" s="100">
        <f t="shared" si="20"/>
        <v>0</v>
      </c>
      <c r="Y51" s="101">
        <f t="shared" si="20"/>
        <v>0</v>
      </c>
      <c r="Z51" s="101">
        <f t="shared" si="20"/>
        <v>0</v>
      </c>
      <c r="AA51" s="103">
        <f t="shared" si="20"/>
        <v>0</v>
      </c>
      <c r="AB51" s="103">
        <f t="shared" si="20"/>
        <v>0</v>
      </c>
      <c r="AC51" s="103">
        <f t="shared" si="20"/>
        <v>0</v>
      </c>
      <c r="AD51" s="102">
        <f t="shared" si="20"/>
        <v>0</v>
      </c>
      <c r="AE51" s="100">
        <f t="shared" si="20"/>
        <v>0</v>
      </c>
      <c r="AF51" s="101">
        <f t="shared" si="20"/>
        <v>0</v>
      </c>
      <c r="AG51" s="101">
        <f t="shared" si="20"/>
        <v>0</v>
      </c>
      <c r="AH51" s="103">
        <f t="shared" si="20"/>
        <v>0</v>
      </c>
      <c r="AI51" s="103">
        <f t="shared" si="20"/>
        <v>0</v>
      </c>
      <c r="AJ51" s="103">
        <f t="shared" si="20"/>
        <v>0</v>
      </c>
      <c r="AK51" s="102">
        <f t="shared" si="20"/>
        <v>0</v>
      </c>
      <c r="AM51" s="366"/>
      <c r="AN51" s="366"/>
      <c r="AO51" s="366"/>
      <c r="AP51" s="173"/>
    </row>
  </sheetData>
  <sheetProtection password="CC43" sheet="1" objects="1" scenarios="1" formatCells="0" formatColumns="0" formatRows="0"/>
  <mergeCells count="33">
    <mergeCell ref="X31:AK31"/>
    <mergeCell ref="J32:P32"/>
    <mergeCell ref="Q32:W32"/>
    <mergeCell ref="X32:AD32"/>
    <mergeCell ref="AE32:AK32"/>
    <mergeCell ref="B7:B8"/>
    <mergeCell ref="C6:C7"/>
    <mergeCell ref="E6:I6"/>
    <mergeCell ref="J6:J7"/>
    <mergeCell ref="B31:B34"/>
    <mergeCell ref="C31:I32"/>
    <mergeCell ref="J31:W31"/>
    <mergeCell ref="AF6:AK6"/>
    <mergeCell ref="C4:I5"/>
    <mergeCell ref="J4:W4"/>
    <mergeCell ref="X4:AK4"/>
    <mergeCell ref="J5:P5"/>
    <mergeCell ref="Q5:W5"/>
    <mergeCell ref="X5:AD5"/>
    <mergeCell ref="AE5:AK5"/>
    <mergeCell ref="AE6:AE7"/>
    <mergeCell ref="X6:X7"/>
    <mergeCell ref="Q6:Q7"/>
    <mergeCell ref="K6:P6"/>
    <mergeCell ref="R6:W6"/>
    <mergeCell ref="Y6:AD6"/>
    <mergeCell ref="AL4:AY4"/>
    <mergeCell ref="AL5:AR5"/>
    <mergeCell ref="AS5:AY5"/>
    <mergeCell ref="AL6:AL7"/>
    <mergeCell ref="AM6:AR6"/>
    <mergeCell ref="AS6:AS7"/>
    <mergeCell ref="AT6:AY6"/>
  </mergeCells>
  <hyperlinks>
    <hyperlink ref="B4" location="הוראות!A1" display="חזרה"/>
  </hyperlinks>
  <pageMargins left="0" right="0" top="0" bottom="0.98425196850393704" header="0" footer="0.51181102362204722"/>
  <pageSetup paperSize="9" scale="80" fitToWidth="2" fitToHeight="2" orientation="landscape" r:id="rId1"/>
  <headerFooter alignWithMargins="0"/>
  <colBreaks count="1" manualBreakCount="1">
    <brk id="23" max="2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44"/>
  </sheetPr>
  <dimension ref="A1:AT40"/>
  <sheetViews>
    <sheetView showZeros="0" rightToLeft="1" zoomScaleNormal="100" zoomScaleSheetLayoutView="100" workbookViewId="0">
      <pane xSplit="4" ySplit="9" topLeftCell="U10" activePane="bottomRight" state="frozen"/>
      <selection activeCell="G33" sqref="G33"/>
      <selection pane="topRight" activeCell="G33" sqref="G33"/>
      <selection pane="bottomLeft" activeCell="G33" sqref="G33"/>
      <selection pane="bottomRight" activeCell="F23" sqref="F23"/>
    </sheetView>
  </sheetViews>
  <sheetFormatPr defaultColWidth="9.140625" defaultRowHeight="12.75" x14ac:dyDescent="0.2"/>
  <cols>
    <col min="1" max="1" width="4.5703125" style="121" customWidth="1"/>
    <col min="2" max="3" width="9.140625" style="121"/>
    <col min="4" max="4" width="17.7109375" style="121" customWidth="1"/>
    <col min="5" max="7" width="7.7109375" style="121" customWidth="1"/>
    <col min="8" max="9" width="8.140625" style="121" customWidth="1"/>
    <col min="10" max="11" width="8.85546875" style="121" customWidth="1"/>
    <col min="12" max="14" width="7.7109375" style="121" customWidth="1"/>
    <col min="15" max="15" width="7" style="121" customWidth="1"/>
    <col min="16" max="21" width="7.7109375" style="121" customWidth="1"/>
    <col min="22" max="22" width="7.42578125" style="121" customWidth="1"/>
    <col min="23" max="28" width="7.7109375" style="121" customWidth="1"/>
    <col min="29" max="29" width="7.42578125" style="121" customWidth="1"/>
    <col min="30" max="32" width="7.7109375" style="121" customWidth="1"/>
    <col min="33" max="34" width="6.85546875" style="121" customWidth="1"/>
    <col min="35" max="35" width="7.42578125" style="121" customWidth="1"/>
    <col min="36" max="36" width="7.140625" style="121" customWidth="1"/>
    <col min="37" max="38" width="7.5703125" style="121" customWidth="1"/>
    <col min="39" max="39" width="6.7109375" style="121" customWidth="1"/>
    <col min="40" max="40" width="10.140625" style="121" customWidth="1"/>
    <col min="41" max="41" width="7.140625" style="121" customWidth="1"/>
    <col min="42" max="42" width="5.7109375" style="121" customWidth="1"/>
    <col min="43" max="43" width="10" style="121" customWidth="1"/>
    <col min="44" max="44" width="9.140625" style="121"/>
    <col min="45" max="45" width="26.5703125" style="121" customWidth="1"/>
    <col min="46" max="46" width="6.28515625" style="121" customWidth="1"/>
    <col min="47" max="16384" width="9.140625" style="121"/>
  </cols>
  <sheetData>
    <row r="1" spans="1:46" ht="18.75" x14ac:dyDescent="0.3">
      <c r="B1" s="158" t="str">
        <f>הוראות!B27</f>
        <v>נספח ב1 מדדי תביעות בביטוח כללי</v>
      </c>
    </row>
    <row r="2" spans="1:46" ht="12.75" customHeight="1" x14ac:dyDescent="0.3">
      <c r="A2" s="268"/>
      <c r="B2" s="184" t="str">
        <f>הוראות!B13</f>
        <v>ק.ה.ר הקרן השתלמות לרוקחים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row>
    <row r="3" spans="1:46" ht="16.5" customHeight="1" x14ac:dyDescent="0.3">
      <c r="A3" s="158"/>
      <c r="B3" s="183" t="str">
        <f>CONCATENATE(הוראות!Z13,הוראות!F13)</f>
        <v>הנתונים ביחידות בודדות לשנת 2020</v>
      </c>
    </row>
    <row r="4" spans="1:46" x14ac:dyDescent="0.2">
      <c r="B4" s="182" t="s">
        <v>425</v>
      </c>
    </row>
    <row r="5" spans="1:46" ht="13.5" thickBot="1" x14ac:dyDescent="0.25"/>
    <row r="6" spans="1:46" x14ac:dyDescent="0.2">
      <c r="B6" s="417" t="s">
        <v>179</v>
      </c>
      <c r="C6" s="440"/>
      <c r="D6" s="441"/>
      <c r="E6" s="420" t="s">
        <v>26</v>
      </c>
      <c r="F6" s="421"/>
      <c r="G6" s="421"/>
      <c r="H6" s="421"/>
      <c r="I6" s="421"/>
      <c r="J6" s="421"/>
      <c r="K6" s="422"/>
      <c r="L6" s="426" t="s">
        <v>27</v>
      </c>
      <c r="M6" s="427"/>
      <c r="N6" s="428"/>
      <c r="O6" s="428"/>
      <c r="P6" s="428"/>
      <c r="Q6" s="428"/>
      <c r="R6" s="428"/>
      <c r="S6" s="428"/>
      <c r="T6" s="428"/>
      <c r="U6" s="428"/>
      <c r="V6" s="428"/>
      <c r="W6" s="428"/>
      <c r="X6" s="428"/>
      <c r="Y6" s="429"/>
      <c r="Z6" s="430" t="s">
        <v>501</v>
      </c>
      <c r="AA6" s="431"/>
      <c r="AB6" s="431"/>
      <c r="AC6" s="431"/>
      <c r="AD6" s="431"/>
      <c r="AE6" s="431"/>
      <c r="AF6" s="431"/>
      <c r="AG6" s="431"/>
      <c r="AH6" s="431"/>
      <c r="AI6" s="431"/>
      <c r="AJ6" s="431"/>
      <c r="AK6" s="431"/>
      <c r="AL6" s="431"/>
      <c r="AM6" s="432"/>
    </row>
    <row r="7" spans="1:46" ht="12.75" customHeight="1" x14ac:dyDescent="0.2">
      <c r="A7" s="186"/>
      <c r="B7" s="418"/>
      <c r="C7" s="442"/>
      <c r="D7" s="443"/>
      <c r="E7" s="423"/>
      <c r="F7" s="424"/>
      <c r="G7" s="424"/>
      <c r="H7" s="424"/>
      <c r="I7" s="424"/>
      <c r="J7" s="424"/>
      <c r="K7" s="425"/>
      <c r="L7" s="433" t="s">
        <v>180</v>
      </c>
      <c r="M7" s="434"/>
      <c r="N7" s="435"/>
      <c r="O7" s="435"/>
      <c r="P7" s="435"/>
      <c r="Q7" s="435"/>
      <c r="R7" s="435"/>
      <c r="S7" s="435" t="s">
        <v>181</v>
      </c>
      <c r="T7" s="435"/>
      <c r="U7" s="435"/>
      <c r="V7" s="435"/>
      <c r="W7" s="435"/>
      <c r="X7" s="435"/>
      <c r="Y7" s="436"/>
      <c r="Z7" s="433" t="s">
        <v>30</v>
      </c>
      <c r="AA7" s="434"/>
      <c r="AB7" s="435"/>
      <c r="AC7" s="435"/>
      <c r="AD7" s="435"/>
      <c r="AE7" s="435"/>
      <c r="AF7" s="435"/>
      <c r="AG7" s="435" t="s">
        <v>31</v>
      </c>
      <c r="AH7" s="435"/>
      <c r="AI7" s="435"/>
      <c r="AJ7" s="435"/>
      <c r="AK7" s="435"/>
      <c r="AL7" s="435"/>
      <c r="AM7" s="436"/>
      <c r="AN7" s="279"/>
      <c r="AO7" s="279"/>
      <c r="AP7" s="279"/>
      <c r="AQ7" s="279"/>
      <c r="AR7" s="173"/>
    </row>
    <row r="8" spans="1:46" ht="25.5" customHeight="1" x14ac:dyDescent="0.2">
      <c r="A8" s="186"/>
      <c r="B8" s="418"/>
      <c r="C8" s="442"/>
      <c r="D8" s="443"/>
      <c r="E8" s="187" t="s">
        <v>182</v>
      </c>
      <c r="F8" s="47" t="s">
        <v>502</v>
      </c>
      <c r="G8" s="47" t="s">
        <v>503</v>
      </c>
      <c r="H8" s="47" t="s">
        <v>36</v>
      </c>
      <c r="I8" s="47" t="s">
        <v>37</v>
      </c>
      <c r="J8" s="47" t="s">
        <v>38</v>
      </c>
      <c r="K8" s="188" t="s">
        <v>39</v>
      </c>
      <c r="L8" s="189" t="s">
        <v>182</v>
      </c>
      <c r="M8" s="47" t="s">
        <v>495</v>
      </c>
      <c r="N8" s="47" t="s">
        <v>496</v>
      </c>
      <c r="O8" s="47" t="s">
        <v>394</v>
      </c>
      <c r="P8" s="47" t="s">
        <v>395</v>
      </c>
      <c r="Q8" s="47" t="s">
        <v>396</v>
      </c>
      <c r="R8" s="160" t="s">
        <v>41</v>
      </c>
      <c r="S8" s="190" t="s">
        <v>182</v>
      </c>
      <c r="T8" s="47" t="s">
        <v>495</v>
      </c>
      <c r="U8" s="47" t="s">
        <v>496</v>
      </c>
      <c r="V8" s="47" t="s">
        <v>394</v>
      </c>
      <c r="W8" s="47" t="s">
        <v>395</v>
      </c>
      <c r="X8" s="47" t="s">
        <v>396</v>
      </c>
      <c r="Y8" s="160" t="s">
        <v>41</v>
      </c>
      <c r="Z8" s="189" t="s">
        <v>182</v>
      </c>
      <c r="AA8" s="47" t="s">
        <v>495</v>
      </c>
      <c r="AB8" s="47" t="s">
        <v>496</v>
      </c>
      <c r="AC8" s="47" t="s">
        <v>394</v>
      </c>
      <c r="AD8" s="47" t="s">
        <v>395</v>
      </c>
      <c r="AE8" s="47" t="s">
        <v>396</v>
      </c>
      <c r="AF8" s="160" t="s">
        <v>41</v>
      </c>
      <c r="AG8" s="190" t="s">
        <v>182</v>
      </c>
      <c r="AH8" s="47" t="s">
        <v>495</v>
      </c>
      <c r="AI8" s="47" t="s">
        <v>496</v>
      </c>
      <c r="AJ8" s="47" t="s">
        <v>394</v>
      </c>
      <c r="AK8" s="47" t="s">
        <v>395</v>
      </c>
      <c r="AL8" s="47" t="s">
        <v>396</v>
      </c>
      <c r="AM8" s="191" t="s">
        <v>41</v>
      </c>
      <c r="AN8" s="279"/>
      <c r="AO8" s="279"/>
      <c r="AP8" s="279"/>
      <c r="AQ8" s="279"/>
      <c r="AR8" s="173"/>
    </row>
    <row r="9" spans="1:46" ht="13.5" thickBot="1" x14ac:dyDescent="0.25">
      <c r="A9" s="192"/>
      <c r="B9" s="419"/>
      <c r="C9" s="444"/>
      <c r="D9" s="445"/>
      <c r="E9" s="193" t="s">
        <v>42</v>
      </c>
      <c r="F9" s="194" t="s">
        <v>43</v>
      </c>
      <c r="G9" s="194" t="s">
        <v>44</v>
      </c>
      <c r="H9" s="195" t="s">
        <v>45</v>
      </c>
      <c r="I9" s="195" t="s">
        <v>46</v>
      </c>
      <c r="J9" s="195" t="s">
        <v>47</v>
      </c>
      <c r="K9" s="196" t="s">
        <v>48</v>
      </c>
      <c r="L9" s="193" t="s">
        <v>49</v>
      </c>
      <c r="M9" s="195" t="s">
        <v>50</v>
      </c>
      <c r="N9" s="194" t="s">
        <v>51</v>
      </c>
      <c r="O9" s="195" t="s">
        <v>52</v>
      </c>
      <c r="P9" s="195" t="s">
        <v>53</v>
      </c>
      <c r="Q9" s="195" t="s">
        <v>54</v>
      </c>
      <c r="R9" s="197" t="s">
        <v>55</v>
      </c>
      <c r="S9" s="198" t="s">
        <v>56</v>
      </c>
      <c r="T9" s="195" t="s">
        <v>57</v>
      </c>
      <c r="U9" s="194" t="s">
        <v>58</v>
      </c>
      <c r="V9" s="195" t="s">
        <v>59</v>
      </c>
      <c r="W9" s="195" t="s">
        <v>60</v>
      </c>
      <c r="X9" s="195" t="s">
        <v>61</v>
      </c>
      <c r="Y9" s="196" t="s">
        <v>62</v>
      </c>
      <c r="Z9" s="193" t="s">
        <v>63</v>
      </c>
      <c r="AA9" s="195" t="s">
        <v>64</v>
      </c>
      <c r="AB9" s="194" t="s">
        <v>65</v>
      </c>
      <c r="AC9" s="195" t="s">
        <v>66</v>
      </c>
      <c r="AD9" s="195" t="s">
        <v>67</v>
      </c>
      <c r="AE9" s="195" t="s">
        <v>68</v>
      </c>
      <c r="AF9" s="196" t="s">
        <v>69</v>
      </c>
      <c r="AG9" s="193" t="s">
        <v>70</v>
      </c>
      <c r="AH9" s="195" t="s">
        <v>71</v>
      </c>
      <c r="AI9" s="194" t="s">
        <v>98</v>
      </c>
      <c r="AJ9" s="55" t="s">
        <v>99</v>
      </c>
      <c r="AK9" s="55" t="s">
        <v>100</v>
      </c>
      <c r="AL9" s="55" t="s">
        <v>101</v>
      </c>
      <c r="AM9" s="199" t="s">
        <v>102</v>
      </c>
      <c r="AN9" s="279"/>
      <c r="AO9" s="279"/>
      <c r="AP9" s="279"/>
      <c r="AQ9" s="279"/>
      <c r="AR9" s="292"/>
      <c r="AS9" s="293"/>
      <c r="AT9" s="159"/>
    </row>
    <row r="10" spans="1:46" x14ac:dyDescent="0.2">
      <c r="A10" s="200" t="s">
        <v>72</v>
      </c>
      <c r="B10" s="201" t="s">
        <v>73</v>
      </c>
      <c r="C10" s="281"/>
      <c r="D10" s="282"/>
      <c r="E10" s="71"/>
      <c r="F10" s="241"/>
      <c r="G10" s="72"/>
      <c r="H10" s="73"/>
      <c r="I10" s="73"/>
      <c r="J10" s="73"/>
      <c r="K10" s="74"/>
      <c r="L10" s="71"/>
      <c r="M10" s="73"/>
      <c r="N10" s="72"/>
      <c r="O10" s="73"/>
      <c r="P10" s="73"/>
      <c r="Q10" s="73"/>
      <c r="R10" s="75"/>
      <c r="S10" s="76"/>
      <c r="T10" s="73"/>
      <c r="U10" s="72"/>
      <c r="V10" s="73"/>
      <c r="W10" s="73"/>
      <c r="X10" s="73"/>
      <c r="Y10" s="74"/>
      <c r="Z10" s="71"/>
      <c r="AA10" s="73"/>
      <c r="AB10" s="72"/>
      <c r="AC10" s="73"/>
      <c r="AD10" s="73"/>
      <c r="AE10" s="73"/>
      <c r="AF10" s="74"/>
      <c r="AG10" s="76"/>
      <c r="AH10" s="73"/>
      <c r="AI10" s="72"/>
      <c r="AJ10" s="73"/>
      <c r="AK10" s="73"/>
      <c r="AL10" s="73"/>
      <c r="AM10" s="74"/>
      <c r="AN10" s="277"/>
      <c r="AO10" s="277"/>
      <c r="AP10" s="277"/>
      <c r="AQ10" s="277"/>
      <c r="AR10" s="173"/>
    </row>
    <row r="11" spans="1:46" x14ac:dyDescent="0.2">
      <c r="A11" s="202">
        <v>3</v>
      </c>
      <c r="B11" s="437" t="s">
        <v>500</v>
      </c>
      <c r="C11" s="438"/>
      <c r="D11" s="439"/>
      <c r="E11" s="234">
        <f>SUM(F11:K11)</f>
        <v>0</v>
      </c>
      <c r="F11" s="235">
        <f>IF('כללי א1'!D12=0,0,'כללי א1'!D12/'כללי א1'!$C$17)</f>
        <v>0</v>
      </c>
      <c r="G11" s="235">
        <f>IF('כללי א1'!E12=0,0,'כללי א1'!E12/'כללי א1'!$C$17)</f>
        <v>0</v>
      </c>
      <c r="H11" s="235">
        <f>IF('כללי א1'!F12=0,0,'כללי א1'!F12/'כללי א1'!$C$17)</f>
        <v>0</v>
      </c>
      <c r="I11" s="235">
        <f>IF('כללי א1'!G12=0,0,'כללי א1'!G12/'כללי א1'!$C$17)</f>
        <v>0</v>
      </c>
      <c r="J11" s="235">
        <f>IF('כללי א1'!H12=0,0,'כללי א1'!H12/'כללי א1'!$C$17)</f>
        <v>0</v>
      </c>
      <c r="K11" s="236">
        <f>IF('כללי א1'!I12=0,0,'כללי א1'!I12/'כללי א1'!$C$17)</f>
        <v>0</v>
      </c>
      <c r="L11" s="234">
        <f>SUM(M11:R11)</f>
        <v>0</v>
      </c>
      <c r="M11" s="235">
        <f>IF('כללי א1'!K12=0,0,'כללי א1'!K12/'כללי א1'!$J$17)</f>
        <v>0</v>
      </c>
      <c r="N11" s="235">
        <f>IF('כללי א1'!L12=0,0,'כללי א1'!L12/'כללי א1'!$J$17)</f>
        <v>0</v>
      </c>
      <c r="O11" s="235">
        <f>IF('כללי א1'!M12=0,0,'כללי א1'!M12/'כללי א1'!$J$17)</f>
        <v>0</v>
      </c>
      <c r="P11" s="235">
        <f>IF('כללי א1'!N12=0,0,'כללי א1'!N12/'כללי א1'!$J$17)</f>
        <v>0</v>
      </c>
      <c r="Q11" s="235">
        <f>IF('כללי א1'!O12=0,0,'כללי א1'!O12/'כללי א1'!$J$17)</f>
        <v>0</v>
      </c>
      <c r="R11" s="236">
        <f>IF('כללי א1'!P12=0,0,'כללי א1'!P12/'כללי א1'!$J$17)</f>
        <v>0</v>
      </c>
      <c r="S11" s="234">
        <f>SUM(T11:Y11)</f>
        <v>0</v>
      </c>
      <c r="T11" s="235">
        <f>IF('כללי א1'!R12=0,0,'כללי א1'!R12/'כללי א1'!$Q$17)</f>
        <v>0</v>
      </c>
      <c r="U11" s="235">
        <f>IF('כללי א1'!S12=0,0,'כללי א1'!S12/'כללי א1'!$Q$17)</f>
        <v>0</v>
      </c>
      <c r="V11" s="235">
        <f>IF('כללי א1'!T12=0,0,'כללי א1'!T12/'כללי א1'!$Q$17)</f>
        <v>0</v>
      </c>
      <c r="W11" s="235">
        <f>IF('כללי א1'!U12=0,0,'כללי א1'!U12/'כללי א1'!$Q$17)</f>
        <v>0</v>
      </c>
      <c r="X11" s="235">
        <f>IF('כללי א1'!V12=0,0,'כללי א1'!V12/'כללי א1'!$Q$17)</f>
        <v>0</v>
      </c>
      <c r="Y11" s="236">
        <f>IF('כללי א1'!W12=0,0,'כללי א1'!W12/'כללי א1'!$Q$17)</f>
        <v>0</v>
      </c>
      <c r="Z11" s="234">
        <f>SUM(AA11:AF11)</f>
        <v>0</v>
      </c>
      <c r="AA11" s="235">
        <f>IF('כללי א1'!Y12=0,0,'כללי א1'!Y12/'כללי א1'!$X$17)</f>
        <v>0</v>
      </c>
      <c r="AB11" s="235">
        <f>IF('כללי א1'!Z12=0,0,'כללי א1'!Z12/'כללי א1'!$X$17)</f>
        <v>0</v>
      </c>
      <c r="AC11" s="235">
        <f>IF('כללי א1'!AA12=0,0,'כללי א1'!AA12/'כללי א1'!$X$17)</f>
        <v>0</v>
      </c>
      <c r="AD11" s="235">
        <f>IF('כללי א1'!AB12=0,0,'כללי א1'!AB12/'כללי א1'!$X$17)</f>
        <v>0</v>
      </c>
      <c r="AE11" s="235">
        <f>IF('כללי א1'!AC12=0,0,'כללי א1'!AC12/'כללי א1'!$X$17)</f>
        <v>0</v>
      </c>
      <c r="AF11" s="236">
        <f>IF('כללי א1'!AD12=0,0,'כללי א1'!AD12/'כללי א1'!$X$17)</f>
        <v>0</v>
      </c>
      <c r="AG11" s="234">
        <f>SUM(AH11:AM11)</f>
        <v>0</v>
      </c>
      <c r="AH11" s="235">
        <f>IF('כללי א1'!AF12=0,0,'כללי א1'!AF12/'כללי א1'!$AE$17)</f>
        <v>0</v>
      </c>
      <c r="AI11" s="235">
        <f>IF('כללי א1'!AG12=0,0,'כללי א1'!AG12/'כללי א1'!$AE$17)</f>
        <v>0</v>
      </c>
      <c r="AJ11" s="235">
        <f>IF('כללי א1'!AH12=0,0,'כללי א1'!AH12/'כללי א1'!$AE$17)</f>
        <v>0</v>
      </c>
      <c r="AK11" s="235">
        <f>IF('כללי א1'!AI12=0,0,'כללי א1'!AI12/'כללי א1'!$AE$17)</f>
        <v>0</v>
      </c>
      <c r="AL11" s="235">
        <f>IF('כללי א1'!AJ12=0,0,'כללי א1'!AJ12/'כללי א1'!$AE$17)</f>
        <v>0</v>
      </c>
      <c r="AM11" s="236">
        <f>IF('כללי א1'!AK12=0,0,'כללי א1'!AK12/'כללי א1'!$AE$17)</f>
        <v>0</v>
      </c>
      <c r="AN11" s="277"/>
      <c r="AO11" s="277"/>
      <c r="AP11" s="277"/>
      <c r="AQ11" s="277"/>
      <c r="AR11" s="173"/>
    </row>
    <row r="12" spans="1:46" x14ac:dyDescent="0.2">
      <c r="A12" s="300" t="s">
        <v>522</v>
      </c>
      <c r="B12" s="437" t="s">
        <v>499</v>
      </c>
      <c r="C12" s="438"/>
      <c r="D12" s="439"/>
      <c r="E12" s="234">
        <f>SUM(F12:K12)</f>
        <v>0</v>
      </c>
      <c r="F12" s="235">
        <f>IF('כללי א1'!D13=0,0,'כללי א1'!D13/'כללי א1'!$C$17)</f>
        <v>0</v>
      </c>
      <c r="G12" s="235">
        <f>IF('כללי א1'!E13=0,0,'כללי א1'!E13/'כללי א1'!$C$17)</f>
        <v>0</v>
      </c>
      <c r="H12" s="235">
        <f>IF('כללי א1'!F13=0,0,'כללי א1'!F13/'כללי א1'!$C$17)</f>
        <v>0</v>
      </c>
      <c r="I12" s="235">
        <f>IF('כללי א1'!G13=0,0,'כללי א1'!G13/'כללי א1'!$C$17)</f>
        <v>0</v>
      </c>
      <c r="J12" s="235">
        <f>IF('כללי א1'!H13=0,0,'כללי א1'!H13/'כללי א1'!$C$17)</f>
        <v>0</v>
      </c>
      <c r="K12" s="236">
        <f>IF('כללי א1'!I13=0,0,'כללי א1'!I13/'כללי א1'!$C$17)</f>
        <v>0</v>
      </c>
      <c r="L12" s="234">
        <f>SUM(M12:R12)</f>
        <v>0</v>
      </c>
      <c r="M12" s="235">
        <f>IF('כללי א1'!K13=0,0,'כללי א1'!K13/'כללי א1'!$J$17)</f>
        <v>0</v>
      </c>
      <c r="N12" s="235">
        <f>IF('כללי א1'!L13=0,0,'כללי א1'!L13/'כללי א1'!$J$17)</f>
        <v>0</v>
      </c>
      <c r="O12" s="235">
        <f>IF('כללי א1'!M13=0,0,'כללי א1'!M13/'כללי א1'!$J$17)</f>
        <v>0</v>
      </c>
      <c r="P12" s="235">
        <f>IF('כללי א1'!N13=0,0,'כללי א1'!N13/'כללי א1'!$J$17)</f>
        <v>0</v>
      </c>
      <c r="Q12" s="235">
        <f>IF('כללי א1'!O13=0,0,'כללי א1'!O13/'כללי א1'!$J$17)</f>
        <v>0</v>
      </c>
      <c r="R12" s="236">
        <f>IF('כללי א1'!P13=0,0,'כללי א1'!P13/'כללי א1'!$J$17)</f>
        <v>0</v>
      </c>
      <c r="S12" s="234">
        <f>SUM(T12:Y12)</f>
        <v>0</v>
      </c>
      <c r="T12" s="235">
        <f>IF('כללי א1'!R13=0,0,'כללי א1'!R13/'כללי א1'!$C$17)</f>
        <v>0</v>
      </c>
      <c r="U12" s="235">
        <f>IF('כללי א1'!S13=0,0,'כללי א1'!S13/'כללי א1'!$C$17)</f>
        <v>0</v>
      </c>
      <c r="V12" s="235">
        <f>IF('כללי א1'!T13=0,0,'כללי א1'!T13/'כללי א1'!$C$17)</f>
        <v>0</v>
      </c>
      <c r="W12" s="235">
        <f>IF('כללי א1'!U13=0,0,'כללי א1'!U13/'כללי א1'!$C$17)</f>
        <v>0</v>
      </c>
      <c r="X12" s="235">
        <f>IF('כללי א1'!V13=0,0,'כללי א1'!V13/'כללי א1'!$C$17)</f>
        <v>0</v>
      </c>
      <c r="Y12" s="236">
        <f>IF('כללי א1'!W13=0,0,'כללי א1'!W13/'כללי א1'!$C$17)</f>
        <v>0</v>
      </c>
      <c r="Z12" s="234">
        <f>SUM(AA12:AF12)</f>
        <v>0</v>
      </c>
      <c r="AA12" s="235">
        <f>IF('כללי א1'!Y13=0,0,'כללי א1'!Y13/'כללי א1'!$C$17)</f>
        <v>0</v>
      </c>
      <c r="AB12" s="235">
        <f>IF('כללי א1'!Z13=0,0,'כללי א1'!Z13/'כללי א1'!$C$17)</f>
        <v>0</v>
      </c>
      <c r="AC12" s="235">
        <f>IF('כללי א1'!AA13=0,0,'כללי א1'!AA13/'כללי א1'!$C$17)</f>
        <v>0</v>
      </c>
      <c r="AD12" s="235">
        <f>IF('כללי א1'!AB13=0,0,'כללי א1'!AB13/'כללי א1'!$C$17)</f>
        <v>0</v>
      </c>
      <c r="AE12" s="235">
        <f>IF('כללי א1'!AC13=0,0,'כללי א1'!AC13/'כללי א1'!$C$17)</f>
        <v>0</v>
      </c>
      <c r="AF12" s="236">
        <f>IF('כללי א1'!AD13=0,0,'כללי א1'!AD13/'כללי א1'!$C$17)</f>
        <v>0</v>
      </c>
      <c r="AG12" s="234">
        <f>SUM(AH12:AM12)</f>
        <v>0</v>
      </c>
      <c r="AH12" s="235">
        <f>IF('כללי א1'!AF13=0,0,'כללי א1'!AF13/'כללי א1'!$C$17)</f>
        <v>0</v>
      </c>
      <c r="AI12" s="235">
        <f>IF('כללי א1'!AG13=0,0,'כללי א1'!AG13/'כללי א1'!$C$17)</f>
        <v>0</v>
      </c>
      <c r="AJ12" s="235">
        <f>IF('כללי א1'!AH13=0,0,'כללי א1'!AH13/'כללי א1'!$C$17)</f>
        <v>0</v>
      </c>
      <c r="AK12" s="235">
        <f>IF('כללי א1'!AI13=0,0,'כללי א1'!AI13/'כללי א1'!$C$17)</f>
        <v>0</v>
      </c>
      <c r="AL12" s="235">
        <f>IF('כללי א1'!AJ13=0,0,'כללי א1'!AJ13/'כללי א1'!$C$17)</f>
        <v>0</v>
      </c>
      <c r="AM12" s="236">
        <f>IF('כללי א1'!AK13=0,0,'כללי א1'!AK13/'כללי א1'!$C$17)</f>
        <v>0</v>
      </c>
      <c r="AN12" s="277"/>
      <c r="AO12" s="277"/>
      <c r="AP12" s="277"/>
      <c r="AQ12" s="277"/>
      <c r="AR12" s="173"/>
    </row>
    <row r="13" spans="1:46" x14ac:dyDescent="0.2">
      <c r="A13" s="202">
        <v>4</v>
      </c>
      <c r="B13" s="203" t="s">
        <v>77</v>
      </c>
      <c r="C13" s="272"/>
      <c r="D13" s="273"/>
      <c r="E13" s="78">
        <f>SUM(F13:K13)</f>
        <v>0</v>
      </c>
      <c r="F13" s="79">
        <f>IF('כללי א1'!D14=0,0,'כללי א1'!D14/'כללי א1'!$C$17)</f>
        <v>0</v>
      </c>
      <c r="G13" s="79">
        <f>IF('כללי א1'!E14=0,0,'כללי א1'!E14/'כללי א1'!$C$17)</f>
        <v>0</v>
      </c>
      <c r="H13" s="79">
        <f>IF('כללי א1'!F14=0,0,'כללי א1'!F14/'כללי א1'!$C$17)</f>
        <v>0</v>
      </c>
      <c r="I13" s="79">
        <f>IF('כללי א1'!G14=0,0,'כללי א1'!G14/'כללי א1'!$C$17)</f>
        <v>0</v>
      </c>
      <c r="J13" s="79">
        <f>IF('כללי א1'!H14=0,0,'כללי א1'!H14/'כללי א1'!$C$17)</f>
        <v>0</v>
      </c>
      <c r="K13" s="80">
        <f>IF('כללי א1'!I14=0,0,'כללי א1'!I14/'כללי א1'!$C$17)</f>
        <v>0</v>
      </c>
      <c r="L13" s="78">
        <f>SUM(M13:R13)</f>
        <v>0</v>
      </c>
      <c r="M13" s="79">
        <f>IF('כללי א1'!K14=0,0,'כללי א1'!K14/'כללי א1'!$J$17)</f>
        <v>0</v>
      </c>
      <c r="N13" s="79">
        <f>IF('כללי א1'!L14=0,0,'כללי א1'!L14/'כללי א1'!$J$17)</f>
        <v>0</v>
      </c>
      <c r="O13" s="79">
        <f>IF('כללי א1'!M14=0,0,'כללי א1'!M14/'כללי א1'!$J$17)</f>
        <v>0</v>
      </c>
      <c r="P13" s="79">
        <f>IF('כללי א1'!N14=0,0,'כללי א1'!N14/'כללי א1'!$J$17)</f>
        <v>0</v>
      </c>
      <c r="Q13" s="79">
        <f>IF('כללי א1'!O14=0,0,'כללי א1'!O14/'כללי א1'!$J$17)</f>
        <v>0</v>
      </c>
      <c r="R13" s="80">
        <f>IF('כללי א1'!P14=0,0,'כללי א1'!P14/'כללי א1'!$J$17)</f>
        <v>0</v>
      </c>
      <c r="S13" s="78">
        <f>SUM(T13:Y13)</f>
        <v>0</v>
      </c>
      <c r="T13" s="79">
        <f>IF('כללי א1'!R14=0,0,'כללי א1'!R14/'כללי א1'!$C$17)</f>
        <v>0</v>
      </c>
      <c r="U13" s="79">
        <f>IF('כללי א1'!S14=0,0,'כללי א1'!S14/'כללי א1'!$C$17)</f>
        <v>0</v>
      </c>
      <c r="V13" s="79">
        <f>IF('כללי א1'!T14=0,0,'כללי א1'!T14/'כללי א1'!$C$17)</f>
        <v>0</v>
      </c>
      <c r="W13" s="79">
        <f>IF('כללי א1'!U14=0,0,'כללי א1'!U14/'כללי א1'!$C$17)</f>
        <v>0</v>
      </c>
      <c r="X13" s="79">
        <f>IF('כללי א1'!V14=0,0,'כללי א1'!V14/'כללי א1'!$C$17)</f>
        <v>0</v>
      </c>
      <c r="Y13" s="80">
        <f>IF('כללי א1'!W14=0,0,'כללי א1'!W14/'כללי א1'!$C$17)</f>
        <v>0</v>
      </c>
      <c r="Z13" s="78">
        <f>SUM(AA13:AF13)</f>
        <v>0</v>
      </c>
      <c r="AA13" s="79">
        <f>IF('כללי א1'!Y14=0,0,'כללי א1'!Y14/'כללי א1'!$C$17)</f>
        <v>0</v>
      </c>
      <c r="AB13" s="79">
        <f>IF('כללי א1'!Z14=0,0,'כללי א1'!Z14/'כללי א1'!$C$17)</f>
        <v>0</v>
      </c>
      <c r="AC13" s="79">
        <f>IF('כללי א1'!AA14=0,0,'כללי א1'!AA14/'כללי א1'!$C$17)</f>
        <v>0</v>
      </c>
      <c r="AD13" s="79">
        <f>IF('כללי א1'!AB14=0,0,'כללי א1'!AB14/'כללי א1'!$C$17)</f>
        <v>0</v>
      </c>
      <c r="AE13" s="79">
        <f>IF('כללי א1'!AC14=0,0,'כללי א1'!AC14/'כללי א1'!$C$17)</f>
        <v>0</v>
      </c>
      <c r="AF13" s="80">
        <f>IF('כללי א1'!AD14=0,0,'כללי א1'!AD14/'כללי א1'!$C$17)</f>
        <v>0</v>
      </c>
      <c r="AG13" s="78">
        <f>SUM(AH13:AM13)</f>
        <v>0</v>
      </c>
      <c r="AH13" s="79">
        <f>IF('כללי א1'!AF14=0,0,'כללי א1'!AF14/'כללי א1'!$C$17)</f>
        <v>0</v>
      </c>
      <c r="AI13" s="79">
        <f>IF('כללי א1'!AG14=0,0,'כללי א1'!AG14/'כללי א1'!$C$17)</f>
        <v>0</v>
      </c>
      <c r="AJ13" s="79">
        <f>IF('כללי א1'!AH14=0,0,'כללי א1'!AH14/'כללי א1'!$C$17)</f>
        <v>0</v>
      </c>
      <c r="AK13" s="79">
        <f>IF('כללי א1'!AI14=0,0,'כללי א1'!AI14/'כללי א1'!$C$17)</f>
        <v>0</v>
      </c>
      <c r="AL13" s="79">
        <f>IF('כללי א1'!AJ14=0,0,'כללי א1'!AJ14/'כללי א1'!$C$17)</f>
        <v>0</v>
      </c>
      <c r="AM13" s="80">
        <f>IF('כללי א1'!AK14=0,0,'כללי א1'!AK14/'כללי א1'!$C$17)</f>
        <v>0</v>
      </c>
      <c r="AN13" s="277"/>
      <c r="AO13" s="277"/>
      <c r="AP13" s="277"/>
      <c r="AQ13" s="277"/>
      <c r="AR13" s="173"/>
    </row>
    <row r="14" spans="1:46" x14ac:dyDescent="0.2">
      <c r="A14" s="202">
        <v>5</v>
      </c>
      <c r="B14" s="204" t="s">
        <v>78</v>
      </c>
      <c r="C14" s="274"/>
      <c r="D14" s="274"/>
      <c r="E14" s="78">
        <f>SUM(F14:K14)</f>
        <v>0</v>
      </c>
      <c r="F14" s="79">
        <f>IF('כללי א1'!D15=0,0,'כללי א1'!D15/'כללי א1'!$C$17)</f>
        <v>0</v>
      </c>
      <c r="G14" s="79">
        <f>IF('כללי א1'!E15=0,0,'כללי א1'!E15/'כללי א1'!$C$17)</f>
        <v>0</v>
      </c>
      <c r="H14" s="79">
        <f>IF('כללי א1'!F15=0,0,'כללי א1'!F15/'כללי א1'!$C$17)</f>
        <v>0</v>
      </c>
      <c r="I14" s="79">
        <f>IF('כללי א1'!G15=0,0,'כללי א1'!G15/'כללי א1'!$C$17)</f>
        <v>0</v>
      </c>
      <c r="J14" s="79">
        <f>IF('כללי א1'!H15=0,0,'כללי א1'!H15/'כללי א1'!$C$17)</f>
        <v>0</v>
      </c>
      <c r="K14" s="80">
        <f>IF('כללי א1'!I15=0,0,'כללי א1'!I15/'כללי א1'!$C$17)</f>
        <v>0</v>
      </c>
      <c r="L14" s="78">
        <f>SUM(M14:R14)</f>
        <v>0</v>
      </c>
      <c r="M14" s="79">
        <f>IF('כללי א1'!K15=0,0,'כללי א1'!K15/'כללי א1'!$J$17)</f>
        <v>0</v>
      </c>
      <c r="N14" s="79">
        <f>IF('כללי א1'!L15=0,0,'כללי א1'!L15/'כללי א1'!$J$17)</f>
        <v>0</v>
      </c>
      <c r="O14" s="79">
        <f>IF('כללי א1'!M15=0,0,'כללי א1'!M15/'כללי א1'!$J$17)</f>
        <v>0</v>
      </c>
      <c r="P14" s="79">
        <f>IF('כללי א1'!N15=0,0,'כללי א1'!N15/'כללי א1'!$J$17)</f>
        <v>0</v>
      </c>
      <c r="Q14" s="79">
        <f>IF('כללי א1'!O15=0,0,'כללי א1'!O15/'כללי א1'!$J$17)</f>
        <v>0</v>
      </c>
      <c r="R14" s="80">
        <f>IF('כללי א1'!P15=0,0,'כללי א1'!P15/'כללי א1'!$J$17)</f>
        <v>0</v>
      </c>
      <c r="S14" s="78">
        <f>SUM(T14:Y14)</f>
        <v>0</v>
      </c>
      <c r="T14" s="79">
        <f>IF('כללי א1'!R15=0,0,'כללי א1'!R15/'כללי א1'!$C$17)</f>
        <v>0</v>
      </c>
      <c r="U14" s="79">
        <f>IF('כללי א1'!S15=0,0,'כללי א1'!S15/'כללי א1'!$C$17)</f>
        <v>0</v>
      </c>
      <c r="V14" s="79">
        <f>IF('כללי א1'!T15=0,0,'כללי א1'!T15/'כללי א1'!$C$17)</f>
        <v>0</v>
      </c>
      <c r="W14" s="79">
        <f>IF('כללי א1'!U15=0,0,'כללי א1'!U15/'כללי א1'!$C$17)</f>
        <v>0</v>
      </c>
      <c r="X14" s="79">
        <f>IF('כללי א1'!V15=0,0,'כללי א1'!V15/'כללי א1'!$C$17)</f>
        <v>0</v>
      </c>
      <c r="Y14" s="80">
        <f>IF('כללי א1'!W15=0,0,'כללי א1'!W15/'כללי א1'!$C$17)</f>
        <v>0</v>
      </c>
      <c r="Z14" s="78">
        <f>SUM(AA14:AF14)</f>
        <v>0</v>
      </c>
      <c r="AA14" s="79">
        <f>IF('כללי א1'!Y15=0,0,'כללי א1'!Y15/'כללי א1'!$C$17)</f>
        <v>0</v>
      </c>
      <c r="AB14" s="79">
        <f>IF('כללי א1'!Z15=0,0,'כללי א1'!Z15/'כללי א1'!$C$17)</f>
        <v>0</v>
      </c>
      <c r="AC14" s="79">
        <f>IF('כללי א1'!AA15=0,0,'כללי א1'!AA15/'כללי א1'!$C$17)</f>
        <v>0</v>
      </c>
      <c r="AD14" s="79">
        <f>IF('כללי א1'!AB15=0,0,'כללי א1'!AB15/'כללי א1'!$C$17)</f>
        <v>0</v>
      </c>
      <c r="AE14" s="79">
        <f>IF('כללי א1'!AC15=0,0,'כללי א1'!AC15/'כללי א1'!$C$17)</f>
        <v>0</v>
      </c>
      <c r="AF14" s="80">
        <f>IF('כללי א1'!AD15=0,0,'כללי א1'!AD15/'כללי א1'!$C$17)</f>
        <v>0</v>
      </c>
      <c r="AG14" s="78">
        <f>SUM(AH14:AM14)</f>
        <v>0</v>
      </c>
      <c r="AH14" s="79">
        <f>IF('כללי א1'!AF15=0,0,'כללי א1'!AF15/'כללי א1'!$C$17)</f>
        <v>0</v>
      </c>
      <c r="AI14" s="79">
        <f>IF('כללי א1'!AG15=0,0,'כללי א1'!AG15/'כללי א1'!$C$17)</f>
        <v>0</v>
      </c>
      <c r="AJ14" s="79">
        <f>IF('כללי א1'!AH15=0,0,'כללי א1'!AH15/'כללי א1'!$C$17)</f>
        <v>0</v>
      </c>
      <c r="AK14" s="79">
        <f>IF('כללי א1'!AI15=0,0,'כללי א1'!AI15/'כללי א1'!$C$17)</f>
        <v>0</v>
      </c>
      <c r="AL14" s="79">
        <f>IF('כללי א1'!AJ15=0,0,'כללי א1'!AJ15/'כללי א1'!$C$17)</f>
        <v>0</v>
      </c>
      <c r="AM14" s="80">
        <f>IF('כללי א1'!AK15=0,0,'כללי א1'!AK15/'כללי א1'!$C$17)</f>
        <v>0</v>
      </c>
      <c r="AN14" s="277"/>
      <c r="AO14" s="277"/>
      <c r="AP14" s="277"/>
      <c r="AQ14" s="277"/>
      <c r="AR14" s="173"/>
    </row>
    <row r="15" spans="1:46" x14ac:dyDescent="0.2">
      <c r="A15" s="202">
        <v>6</v>
      </c>
      <c r="B15" s="204" t="s">
        <v>79</v>
      </c>
      <c r="C15" s="274"/>
      <c r="D15" s="274"/>
      <c r="E15" s="78">
        <f>SUM(F15:K15)</f>
        <v>0</v>
      </c>
      <c r="F15" s="79">
        <f>IF('כללי א1'!D16=0,0,'כללי א1'!D16/'כללי א1'!$C$17)</f>
        <v>0</v>
      </c>
      <c r="G15" s="79">
        <f>IF('כללי א1'!E16=0,0,'כללי א1'!E16/'כללי א1'!$C$17)</f>
        <v>0</v>
      </c>
      <c r="H15" s="79">
        <f>IF('כללי א1'!F16=0,0,'כללי א1'!F16/'כללי א1'!$C$17)</f>
        <v>0</v>
      </c>
      <c r="I15" s="79">
        <f>IF('כללי א1'!G16=0,0,'כללי א1'!G16/'כללי א1'!$C$17)</f>
        <v>0</v>
      </c>
      <c r="J15" s="79">
        <f>IF('כללי א1'!H16=0,0,'כללי א1'!H16/'כללי א1'!$C$17)</f>
        <v>0</v>
      </c>
      <c r="K15" s="80">
        <f>IF('כללי א1'!I16=0,0,'כללי א1'!I16/'כללי א1'!$C$17)</f>
        <v>0</v>
      </c>
      <c r="L15" s="78">
        <f>SUM(M15:R15)</f>
        <v>0</v>
      </c>
      <c r="M15" s="79">
        <f>IF('כללי א1'!K16=0,0,'כללי א1'!K16/'כללי א1'!$J$17)</f>
        <v>0</v>
      </c>
      <c r="N15" s="79">
        <f>IF('כללי א1'!L16=0,0,'כללי א1'!L16/'כללי א1'!$J$17)</f>
        <v>0</v>
      </c>
      <c r="O15" s="79">
        <f>IF('כללי א1'!M16=0,0,'כללי א1'!M16/'כללי א1'!$J$17)</f>
        <v>0</v>
      </c>
      <c r="P15" s="79">
        <f>IF('כללי א1'!N16=0,0,'כללי א1'!N16/'כללי א1'!$J$17)</f>
        <v>0</v>
      </c>
      <c r="Q15" s="79">
        <f>IF('כללי א1'!O16=0,0,'כללי א1'!O16/'כללי א1'!$J$17)</f>
        <v>0</v>
      </c>
      <c r="R15" s="80">
        <f>IF('כללי א1'!P16=0,0,'כללי א1'!P16/'כללי א1'!$J$17)</f>
        <v>0</v>
      </c>
      <c r="S15" s="78">
        <f>SUM(T15:Y15)</f>
        <v>0</v>
      </c>
      <c r="T15" s="79">
        <f>IF('כללי א1'!R16=0,0,'כללי א1'!R16/'כללי א1'!$C$17)</f>
        <v>0</v>
      </c>
      <c r="U15" s="79">
        <f>IF('כללי א1'!S16=0,0,'כללי א1'!S16/'כללי א1'!$C$17)</f>
        <v>0</v>
      </c>
      <c r="V15" s="79">
        <f>IF('כללי א1'!T16=0,0,'כללי א1'!T16/'כללי א1'!$C$17)</f>
        <v>0</v>
      </c>
      <c r="W15" s="79">
        <f>IF('כללי א1'!U16=0,0,'כללי א1'!U16/'כללי א1'!$C$17)</f>
        <v>0</v>
      </c>
      <c r="X15" s="79">
        <f>IF('כללי א1'!V16=0,0,'כללי א1'!V16/'כללי א1'!$C$17)</f>
        <v>0</v>
      </c>
      <c r="Y15" s="80">
        <f>IF('כללי א1'!W16=0,0,'כללי א1'!W16/'כללי א1'!$C$17)</f>
        <v>0</v>
      </c>
      <c r="Z15" s="78">
        <f>SUM(AA15:AF15)</f>
        <v>0</v>
      </c>
      <c r="AA15" s="79">
        <f>IF('כללי א1'!Y16=0,0,'כללי א1'!Y16/'כללי א1'!$C$17)</f>
        <v>0</v>
      </c>
      <c r="AB15" s="79">
        <f>IF('כללי א1'!Z16=0,0,'כללי א1'!Z16/'כללי א1'!$C$17)</f>
        <v>0</v>
      </c>
      <c r="AC15" s="79">
        <f>IF('כללי א1'!AA16=0,0,'כללי א1'!AA16/'כללי א1'!$C$17)</f>
        <v>0</v>
      </c>
      <c r="AD15" s="79">
        <f>IF('כללי א1'!AB16=0,0,'כללי א1'!AB16/'כללי א1'!$C$17)</f>
        <v>0</v>
      </c>
      <c r="AE15" s="79">
        <f>IF('כללי א1'!AC16=0,0,'כללי א1'!AC16/'כללי א1'!$C$17)</f>
        <v>0</v>
      </c>
      <c r="AF15" s="80">
        <f>IF('כללי א1'!AD16=0,0,'כללי א1'!AD16/'כללי א1'!$C$17)</f>
        <v>0</v>
      </c>
      <c r="AG15" s="78">
        <f>SUM(AH15:AM15)</f>
        <v>0</v>
      </c>
      <c r="AH15" s="79">
        <f>IF('כללי א1'!AF16=0,0,'כללי א1'!AF16/'כללי א1'!$C$17)</f>
        <v>0</v>
      </c>
      <c r="AI15" s="79">
        <f>IF('כללי א1'!AG16=0,0,'כללי א1'!AG16/'כללי א1'!$C$17)</f>
        <v>0</v>
      </c>
      <c r="AJ15" s="79">
        <f>IF('כללי א1'!AH16=0,0,'כללי א1'!AH16/'כללי א1'!$C$17)</f>
        <v>0</v>
      </c>
      <c r="AK15" s="79">
        <f>IF('כללי א1'!AI16=0,0,'כללי א1'!AI16/'כללי א1'!$C$17)</f>
        <v>0</v>
      </c>
      <c r="AL15" s="79">
        <f>IF('כללי א1'!AJ16=0,0,'כללי א1'!AJ16/'כללי א1'!$C$17)</f>
        <v>0</v>
      </c>
      <c r="AM15" s="80">
        <f>IF('כללי א1'!AK16=0,0,'כללי א1'!AK16/'כללי א1'!$C$17)</f>
        <v>0</v>
      </c>
      <c r="AN15" s="277"/>
      <c r="AO15" s="277"/>
      <c r="AP15" s="277"/>
      <c r="AQ15" s="277"/>
      <c r="AR15" s="173"/>
    </row>
    <row r="16" spans="1:46" x14ac:dyDescent="0.2">
      <c r="A16" s="202">
        <v>7</v>
      </c>
      <c r="B16" s="275" t="s">
        <v>523</v>
      </c>
      <c r="C16" s="276"/>
      <c r="D16" s="276"/>
      <c r="E16" s="234">
        <f>SUM(E11:E15)</f>
        <v>0</v>
      </c>
      <c r="F16" s="237">
        <f t="shared" ref="F16" si="0">SUM(F11:F15)</f>
        <v>0</v>
      </c>
      <c r="G16" s="237">
        <f t="shared" ref="G16" si="1">SUM(G11:G15)</f>
        <v>0</v>
      </c>
      <c r="H16" s="237">
        <f t="shared" ref="H16:K16" si="2">SUM(H11:H15)</f>
        <v>0</v>
      </c>
      <c r="I16" s="237">
        <f t="shared" si="2"/>
        <v>0</v>
      </c>
      <c r="J16" s="237">
        <f t="shared" si="2"/>
        <v>0</v>
      </c>
      <c r="K16" s="238">
        <f t="shared" si="2"/>
        <v>0</v>
      </c>
      <c r="L16" s="234">
        <f>SUM(L11:L15)</f>
        <v>0</v>
      </c>
      <c r="M16" s="237">
        <f>SUM(M11:M15)</f>
        <v>0</v>
      </c>
      <c r="N16" s="237">
        <f>SUM(N11:N15)</f>
        <v>0</v>
      </c>
      <c r="O16" s="237">
        <f t="shared" ref="O16:R16" si="3">SUM(O11:O15)</f>
        <v>0</v>
      </c>
      <c r="P16" s="237">
        <f t="shared" si="3"/>
        <v>0</v>
      </c>
      <c r="Q16" s="237">
        <f t="shared" si="3"/>
        <v>0</v>
      </c>
      <c r="R16" s="238">
        <f t="shared" si="3"/>
        <v>0</v>
      </c>
      <c r="S16" s="234">
        <f>SUM(S11:S15)</f>
        <v>0</v>
      </c>
      <c r="T16" s="237">
        <f t="shared" ref="T16" si="4">SUM(T11:T15)</f>
        <v>0</v>
      </c>
      <c r="U16" s="237">
        <f t="shared" ref="U16:Y16" si="5">SUM(U11:U15)</f>
        <v>0</v>
      </c>
      <c r="V16" s="237">
        <f t="shared" si="5"/>
        <v>0</v>
      </c>
      <c r="W16" s="237">
        <f t="shared" si="5"/>
        <v>0</v>
      </c>
      <c r="X16" s="237">
        <f t="shared" si="5"/>
        <v>0</v>
      </c>
      <c r="Y16" s="238">
        <f t="shared" si="5"/>
        <v>0</v>
      </c>
      <c r="Z16" s="234">
        <f>SUM(Z11:Z15)</f>
        <v>0</v>
      </c>
      <c r="AA16" s="237">
        <f t="shared" ref="AA16" si="6">SUM(AA11:AA15)</f>
        <v>0</v>
      </c>
      <c r="AB16" s="237">
        <f t="shared" ref="AB16:AF16" si="7">SUM(AB11:AB15)</f>
        <v>0</v>
      </c>
      <c r="AC16" s="237">
        <f t="shared" si="7"/>
        <v>0</v>
      </c>
      <c r="AD16" s="237">
        <f t="shared" si="7"/>
        <v>0</v>
      </c>
      <c r="AE16" s="237">
        <f t="shared" si="7"/>
        <v>0</v>
      </c>
      <c r="AF16" s="238">
        <f t="shared" si="7"/>
        <v>0</v>
      </c>
      <c r="AG16" s="234">
        <f>SUM(AG11:AG15)</f>
        <v>0</v>
      </c>
      <c r="AH16" s="237">
        <f t="shared" ref="AH16" si="8">SUM(AH11:AH15)</f>
        <v>0</v>
      </c>
      <c r="AI16" s="237">
        <f t="shared" ref="AI16:AM16" si="9">SUM(AI11:AI15)</f>
        <v>0</v>
      </c>
      <c r="AJ16" s="237">
        <f t="shared" si="9"/>
        <v>0</v>
      </c>
      <c r="AK16" s="237">
        <f t="shared" si="9"/>
        <v>0</v>
      </c>
      <c r="AL16" s="237">
        <f t="shared" si="9"/>
        <v>0</v>
      </c>
      <c r="AM16" s="238">
        <f t="shared" si="9"/>
        <v>0</v>
      </c>
      <c r="AN16" s="277"/>
      <c r="AO16" s="277"/>
      <c r="AP16" s="277"/>
      <c r="AQ16" s="277"/>
      <c r="AR16" s="173"/>
    </row>
    <row r="17" spans="1:44" x14ac:dyDescent="0.2">
      <c r="A17" s="205" t="s">
        <v>80</v>
      </c>
      <c r="B17" s="206" t="s">
        <v>184</v>
      </c>
      <c r="C17" s="283"/>
      <c r="D17" s="284"/>
      <c r="E17" s="86"/>
      <c r="F17" s="87"/>
      <c r="G17" s="87"/>
      <c r="H17" s="88"/>
      <c r="I17" s="88"/>
      <c r="J17" s="88"/>
      <c r="K17" s="89"/>
      <c r="L17" s="86"/>
      <c r="M17" s="87"/>
      <c r="N17" s="87"/>
      <c r="O17" s="88"/>
      <c r="P17" s="88"/>
      <c r="Q17" s="88"/>
      <c r="R17" s="90"/>
      <c r="S17" s="86"/>
      <c r="T17" s="87"/>
      <c r="U17" s="87"/>
      <c r="V17" s="88"/>
      <c r="W17" s="88"/>
      <c r="X17" s="88"/>
      <c r="Y17" s="89"/>
      <c r="Z17" s="86"/>
      <c r="AA17" s="87"/>
      <c r="AB17" s="87"/>
      <c r="AC17" s="88"/>
      <c r="AD17" s="88"/>
      <c r="AE17" s="88"/>
      <c r="AF17" s="89"/>
      <c r="AG17" s="86"/>
      <c r="AH17" s="87"/>
      <c r="AI17" s="87"/>
      <c r="AJ17" s="88"/>
      <c r="AK17" s="88"/>
      <c r="AL17" s="88"/>
      <c r="AM17" s="89"/>
      <c r="AN17" s="285"/>
      <c r="AO17" s="285"/>
      <c r="AP17" s="285"/>
      <c r="AQ17" s="285"/>
      <c r="AR17" s="173"/>
    </row>
    <row r="18" spans="1:44" x14ac:dyDescent="0.2">
      <c r="A18" s="202">
        <v>1</v>
      </c>
      <c r="B18" s="203" t="s">
        <v>76</v>
      </c>
      <c r="C18" s="272"/>
      <c r="D18" s="273"/>
      <c r="E18" s="78">
        <f>SUM(F18:K18)</f>
        <v>0</v>
      </c>
      <c r="F18" s="79">
        <f>IF('כללי א1'!D20=0,0,'כללי א1'!D20/'כללי א1'!$C$22)</f>
        <v>0</v>
      </c>
      <c r="G18" s="79">
        <f>IF('כללי א1'!E20=0,0,'כללי א1'!E20/'כללי א1'!$C$22)</f>
        <v>0</v>
      </c>
      <c r="H18" s="79">
        <f>IF('כללי א1'!F20=0,0,'כללי א1'!F20/'כללי א1'!$C$22)</f>
        <v>0</v>
      </c>
      <c r="I18" s="79">
        <f>IF('כללי א1'!G20=0,0,'כללי א1'!G20/'כללי א1'!$C$22)</f>
        <v>0</v>
      </c>
      <c r="J18" s="79">
        <f>IF('כללי א1'!H20=0,0,'כללי א1'!H20/'כללי א1'!$C$22)</f>
        <v>0</v>
      </c>
      <c r="K18" s="80">
        <f>IF('כללי א1'!I20=0,0,'כללי א1'!I20/'כללי א1'!$C$22)</f>
        <v>0</v>
      </c>
      <c r="L18" s="78">
        <f>SUM(M18:R18)</f>
        <v>0</v>
      </c>
      <c r="M18" s="79">
        <f>IF('כללי א1'!K20=0,0,'כללי א1'!K20/'כללי א1'!$J$22)</f>
        <v>0</v>
      </c>
      <c r="N18" s="79">
        <f>IF('כללי א1'!L20=0,0,'כללי א1'!L20/'כללי א1'!$J$22)</f>
        <v>0</v>
      </c>
      <c r="O18" s="79">
        <f>IF('כללי א1'!M20=0,0,'כללי א1'!M20/'כללי א1'!$J$22)</f>
        <v>0</v>
      </c>
      <c r="P18" s="79">
        <f>IF('כללי א1'!N20=0,0,'כללי א1'!N20/'כללי א1'!$J$22)</f>
        <v>0</v>
      </c>
      <c r="Q18" s="79">
        <f>IF('כללי א1'!O20=0,0,'כללי א1'!O20/'כללי א1'!$J$22)</f>
        <v>0</v>
      </c>
      <c r="R18" s="91">
        <f>IF('כללי א1'!P20=0,0,'כללי א1'!P20/'כללי א1'!$J$22)</f>
        <v>0</v>
      </c>
      <c r="S18" s="78">
        <f>SUM(T18:Y18)</f>
        <v>0</v>
      </c>
      <c r="T18" s="79">
        <f>IF('כללי א1'!R20=0,0,'כללי א1'!R20/'כללי א1'!$Q$22)</f>
        <v>0</v>
      </c>
      <c r="U18" s="79">
        <f>IF('כללי א1'!S20=0,0,'כללי א1'!S20/'כללי א1'!$Q$22)</f>
        <v>0</v>
      </c>
      <c r="V18" s="79">
        <f>IF('כללי א1'!T20=0,0,'כללי א1'!T20/'כללי א1'!$Q$22)</f>
        <v>0</v>
      </c>
      <c r="W18" s="79">
        <f>IF('כללי א1'!U20=0,0,'כללי א1'!U20/'כללי א1'!$Q$22)</f>
        <v>0</v>
      </c>
      <c r="X18" s="79">
        <f>IF('כללי א1'!V20=0,0,'כללי א1'!V20/'כללי א1'!$Q$22)</f>
        <v>0</v>
      </c>
      <c r="Y18" s="80">
        <f>IF('כללי א1'!W20=0,0,'כללי א1'!W20/'כללי א1'!$Q$22)</f>
        <v>0</v>
      </c>
      <c r="Z18" s="78">
        <f>SUM(AA18:AF18)</f>
        <v>0</v>
      </c>
      <c r="AA18" s="79">
        <f>IF('כללי א1'!Y20=0,0,'כללי א1'!Y20/'כללי א1'!$X$22)</f>
        <v>0</v>
      </c>
      <c r="AB18" s="79">
        <f>IF('כללי א1'!Z20=0,0,'כללי א1'!Z20/'כללי א1'!$X$22)</f>
        <v>0</v>
      </c>
      <c r="AC18" s="79">
        <f>IF('כללי א1'!AA20=0,0,'כללי א1'!AA20/'כללי א1'!$X$22)</f>
        <v>0</v>
      </c>
      <c r="AD18" s="79">
        <f>IF('כללי א1'!AB20=0,0,'כללי א1'!AB20/'כללי א1'!$X$22)</f>
        <v>0</v>
      </c>
      <c r="AE18" s="79">
        <f>IF('כללי א1'!AC20=0,0,'כללי א1'!AC20/'כללי א1'!$X$22)</f>
        <v>0</v>
      </c>
      <c r="AF18" s="81">
        <f>IF('כללי א1'!AD20=0,0,'כללי א1'!AD20/'כללי א1'!$X$22)</f>
        <v>0</v>
      </c>
      <c r="AG18" s="78">
        <f>SUM(AH18:AM18)</f>
        <v>0</v>
      </c>
      <c r="AH18" s="79">
        <f>IF('כללי א1'!AF20=0,0,'כללי א1'!AF20/'כללי א1'!$AE$22)</f>
        <v>0</v>
      </c>
      <c r="AI18" s="79">
        <f>IF('כללי א1'!AG20=0,0,'כללי א1'!AG20/'כללי א1'!$AE$22)</f>
        <v>0</v>
      </c>
      <c r="AJ18" s="79">
        <f>IF('כללי א1'!AH20=0,0,'כללי א1'!AH20/'כללי א1'!$AE$22)</f>
        <v>0</v>
      </c>
      <c r="AK18" s="79">
        <f>IF('כללי א1'!AI20=0,0,'כללי א1'!AI20/'כללי א1'!$AE$22)</f>
        <v>0</v>
      </c>
      <c r="AL18" s="79">
        <f>IF('כללי א1'!AJ20=0,0,'כללי א1'!AJ20/'כללי א1'!$AE$22)</f>
        <v>0</v>
      </c>
      <c r="AM18" s="80">
        <f>IF('כללי א1'!AK20=0,0,'כללי א1'!AK20/'כללי א1'!$AE$22)</f>
        <v>0</v>
      </c>
      <c r="AN18" s="277"/>
      <c r="AO18" s="277"/>
      <c r="AP18" s="277"/>
      <c r="AQ18" s="277"/>
      <c r="AR18" s="173"/>
    </row>
    <row r="19" spans="1:44" x14ac:dyDescent="0.2">
      <c r="A19" s="202">
        <v>2</v>
      </c>
      <c r="B19" s="203" t="s">
        <v>77</v>
      </c>
      <c r="C19" s="272"/>
      <c r="D19" s="273"/>
      <c r="E19" s="78">
        <f>SUM(F19:K19)</f>
        <v>0</v>
      </c>
      <c r="F19" s="79">
        <f>IF('כללי א1'!D21=0,0,'כללי א1'!D21/'כללי א1'!$C$22)</f>
        <v>0</v>
      </c>
      <c r="G19" s="79">
        <f>IF('כללי א1'!E21=0,0,'כללי א1'!E21/'כללי א1'!$C$22)</f>
        <v>0</v>
      </c>
      <c r="H19" s="79">
        <f>IF('כללי א1'!F21=0,0,'כללי א1'!F21/'כללי א1'!$C$22)</f>
        <v>0</v>
      </c>
      <c r="I19" s="79">
        <f>IF('כללי א1'!G21=0,0,'כללי א1'!G21/'כללי א1'!$C$22)</f>
        <v>0</v>
      </c>
      <c r="J19" s="79">
        <f>IF('כללי א1'!H21=0,0,'כללי א1'!H21/'כללי א1'!$C$22)</f>
        <v>0</v>
      </c>
      <c r="K19" s="80">
        <f>IF('כללי א1'!I21=0,0,'כללי א1'!I21/'כללי א1'!$C$22)</f>
        <v>0</v>
      </c>
      <c r="L19" s="78">
        <f>SUM(M19:R19)</f>
        <v>0</v>
      </c>
      <c r="M19" s="79">
        <f>IF('כללי א1'!K21=0,0,'כללי א1'!K21/'כללי א1'!$J$22)</f>
        <v>0</v>
      </c>
      <c r="N19" s="79">
        <f>IF('כללי א1'!L21=0,0,'כללי א1'!L21/'כללי א1'!$J$22)</f>
        <v>0</v>
      </c>
      <c r="O19" s="79">
        <f>IF('כללי א1'!M21=0,0,'כללי א1'!M21/'כללי א1'!$J$22)</f>
        <v>0</v>
      </c>
      <c r="P19" s="79">
        <f>IF('כללי א1'!N21=0,0,'כללי א1'!N21/'כללי א1'!$J$22)</f>
        <v>0</v>
      </c>
      <c r="Q19" s="79">
        <f>IF('כללי א1'!O21=0,0,'כללי א1'!O21/'כללי א1'!$J$22)</f>
        <v>0</v>
      </c>
      <c r="R19" s="91">
        <f>IF('כללי א1'!P21=0,0,'כללי א1'!P21/'כללי א1'!$J$22)</f>
        <v>0</v>
      </c>
      <c r="S19" s="78">
        <f>SUM(T19:Y19)</f>
        <v>0</v>
      </c>
      <c r="T19" s="79">
        <f>IF('כללי א1'!R21=0,0,'כללי א1'!R21/'כללי א1'!$Q$22)</f>
        <v>0</v>
      </c>
      <c r="U19" s="79">
        <f>IF('כללי א1'!S21=0,0,'כללי א1'!S21/'כללי א1'!$Q$22)</f>
        <v>0</v>
      </c>
      <c r="V19" s="79">
        <f>IF('כללי א1'!T21=0,0,'כללי א1'!T21/'כללי א1'!$Q$22)</f>
        <v>0</v>
      </c>
      <c r="W19" s="79">
        <f>IF('כללי א1'!U21=0,0,'כללי א1'!U21/'כללי א1'!$Q$22)</f>
        <v>0</v>
      </c>
      <c r="X19" s="79">
        <f>IF('כללי א1'!V21=0,0,'כללי א1'!V21/'כללי א1'!$Q$22)</f>
        <v>0</v>
      </c>
      <c r="Y19" s="80">
        <f>IF('כללי א1'!W21=0,0,'כללי א1'!W21/'כללי א1'!$Q$22)</f>
        <v>0</v>
      </c>
      <c r="Z19" s="78">
        <f>SUM(AA19:AF19)</f>
        <v>0</v>
      </c>
      <c r="AA19" s="79">
        <f>IF('כללי א1'!Y21=0,0,'כללי א1'!Y21/'כללי א1'!$X$22)</f>
        <v>0</v>
      </c>
      <c r="AB19" s="79">
        <f>IF('כללי א1'!Z21=0,0,'כללי א1'!Z21/'כללי א1'!$X$22)</f>
        <v>0</v>
      </c>
      <c r="AC19" s="79">
        <f>IF('כללי א1'!AA21=0,0,'כללי א1'!AA21/'כללי א1'!$X$22)</f>
        <v>0</v>
      </c>
      <c r="AD19" s="79">
        <f>IF('כללי א1'!AB21=0,0,'כללי א1'!AB21/'כללי א1'!$X$22)</f>
        <v>0</v>
      </c>
      <c r="AE19" s="79">
        <f>IF('כללי א1'!AC21=0,0,'כללי א1'!AC21/'כללי א1'!$X$22)</f>
        <v>0</v>
      </c>
      <c r="AF19" s="81">
        <f>IF('כללי א1'!AD21=0,0,'כללי א1'!AD21/'כללי א1'!$X$22)</f>
        <v>0</v>
      </c>
      <c r="AG19" s="78">
        <f>SUM(AH19:AM19)</f>
        <v>0</v>
      </c>
      <c r="AH19" s="79">
        <f>IF('כללי א1'!AF21=0,0,'כללי א1'!AF21/'כללי א1'!$AE$22)</f>
        <v>0</v>
      </c>
      <c r="AI19" s="79">
        <f>IF('כללי א1'!AG21=0,0,'כללי א1'!AG21/'כללי א1'!$AE$22)</f>
        <v>0</v>
      </c>
      <c r="AJ19" s="79">
        <f>IF('כללי א1'!AH21=0,0,'כללי א1'!AH21/'כללי א1'!$AE$22)</f>
        <v>0</v>
      </c>
      <c r="AK19" s="79">
        <f>IF('כללי א1'!AI21=0,0,'כללי א1'!AI21/'כללי א1'!$AE$22)</f>
        <v>0</v>
      </c>
      <c r="AL19" s="79">
        <f>IF('כללי א1'!AJ21=0,0,'כללי א1'!AJ21/'כללי א1'!$AE$22)</f>
        <v>0</v>
      </c>
      <c r="AM19" s="80">
        <f>IF('כללי א1'!AK21=0,0,'כללי א1'!AK21/'כללי א1'!$AE$22)</f>
        <v>0</v>
      </c>
      <c r="AN19" s="277"/>
      <c r="AO19" s="277"/>
      <c r="AP19" s="277"/>
      <c r="AQ19" s="277"/>
      <c r="AR19" s="173"/>
    </row>
    <row r="20" spans="1:44" x14ac:dyDescent="0.2">
      <c r="A20" s="202">
        <v>3</v>
      </c>
      <c r="B20" s="203" t="s">
        <v>82</v>
      </c>
      <c r="C20" s="272"/>
      <c r="D20" s="273"/>
      <c r="E20" s="78">
        <f>SUM(E18:E19)</f>
        <v>0</v>
      </c>
      <c r="F20" s="82">
        <f t="shared" ref="F20" si="10">SUM(F18:F19)</f>
        <v>0</v>
      </c>
      <c r="G20" s="82">
        <f t="shared" ref="G20:AM20" si="11">SUM(G18:G19)</f>
        <v>0</v>
      </c>
      <c r="H20" s="82">
        <f>SUM(H18:H19)</f>
        <v>0</v>
      </c>
      <c r="I20" s="82">
        <f>SUM(I18:I19)</f>
        <v>0</v>
      </c>
      <c r="J20" s="82">
        <f>SUM(J18:J19)</f>
        <v>0</v>
      </c>
      <c r="K20" s="83">
        <f>SUM(K18:K19)</f>
        <v>0</v>
      </c>
      <c r="L20" s="78">
        <f>SUM(L18:L19)</f>
        <v>0</v>
      </c>
      <c r="M20" s="82">
        <f t="shared" ref="M20" si="12">SUM(M18:M19)</f>
        <v>0</v>
      </c>
      <c r="N20" s="82">
        <f t="shared" si="11"/>
        <v>0</v>
      </c>
      <c r="O20" s="92">
        <f t="shared" si="11"/>
        <v>0</v>
      </c>
      <c r="P20" s="92">
        <f t="shared" si="11"/>
        <v>0</v>
      </c>
      <c r="Q20" s="92">
        <f t="shared" si="11"/>
        <v>0</v>
      </c>
      <c r="R20" s="84">
        <f t="shared" si="11"/>
        <v>0</v>
      </c>
      <c r="S20" s="78">
        <f>SUM(S18:S19)</f>
        <v>0</v>
      </c>
      <c r="T20" s="82">
        <f t="shared" ref="T20" si="13">SUM(T18:T19)</f>
        <v>0</v>
      </c>
      <c r="U20" s="82">
        <f t="shared" si="11"/>
        <v>0</v>
      </c>
      <c r="V20" s="92">
        <f t="shared" si="11"/>
        <v>0</v>
      </c>
      <c r="W20" s="92">
        <f t="shared" si="11"/>
        <v>0</v>
      </c>
      <c r="X20" s="92">
        <f t="shared" si="11"/>
        <v>0</v>
      </c>
      <c r="Y20" s="83">
        <f t="shared" si="11"/>
        <v>0</v>
      </c>
      <c r="Z20" s="78">
        <f>SUM(Z18:Z19)</f>
        <v>0</v>
      </c>
      <c r="AA20" s="82">
        <f t="shared" ref="AA20" si="14">SUM(AA18:AA19)</f>
        <v>0</v>
      </c>
      <c r="AB20" s="82">
        <f t="shared" si="11"/>
        <v>0</v>
      </c>
      <c r="AC20" s="92">
        <f t="shared" si="11"/>
        <v>0</v>
      </c>
      <c r="AD20" s="92">
        <f t="shared" si="11"/>
        <v>0</v>
      </c>
      <c r="AE20" s="92">
        <f t="shared" si="11"/>
        <v>0</v>
      </c>
      <c r="AF20" s="83">
        <f t="shared" si="11"/>
        <v>0</v>
      </c>
      <c r="AG20" s="78">
        <f>SUM(AG18:AG19)</f>
        <v>0</v>
      </c>
      <c r="AH20" s="82">
        <f t="shared" ref="AH20" si="15">SUM(AH18:AH19)</f>
        <v>0</v>
      </c>
      <c r="AI20" s="82">
        <f t="shared" si="11"/>
        <v>0</v>
      </c>
      <c r="AJ20" s="92">
        <f t="shared" si="11"/>
        <v>0</v>
      </c>
      <c r="AK20" s="92">
        <f t="shared" si="11"/>
        <v>0</v>
      </c>
      <c r="AL20" s="92">
        <f t="shared" si="11"/>
        <v>0</v>
      </c>
      <c r="AM20" s="83">
        <f t="shared" si="11"/>
        <v>0</v>
      </c>
      <c r="AN20" s="277"/>
      <c r="AO20" s="277"/>
      <c r="AP20" s="277"/>
      <c r="AQ20" s="277"/>
      <c r="AR20" s="173"/>
    </row>
    <row r="21" spans="1:44" x14ac:dyDescent="0.2">
      <c r="A21" s="205" t="s">
        <v>83</v>
      </c>
      <c r="B21" s="206" t="s">
        <v>446</v>
      </c>
      <c r="C21" s="283"/>
      <c r="D21" s="284"/>
      <c r="E21" s="86"/>
      <c r="F21" s="87"/>
      <c r="G21" s="87"/>
      <c r="H21" s="88"/>
      <c r="I21" s="88"/>
      <c r="J21" s="88"/>
      <c r="K21" s="89"/>
      <c r="L21" s="86"/>
      <c r="M21" s="87"/>
      <c r="N21" s="87"/>
      <c r="O21" s="88"/>
      <c r="P21" s="88"/>
      <c r="Q21" s="88"/>
      <c r="R21" s="90"/>
      <c r="S21" s="86"/>
      <c r="T21" s="87"/>
      <c r="U21" s="87"/>
      <c r="V21" s="88"/>
      <c r="W21" s="88"/>
      <c r="X21" s="88"/>
      <c r="Y21" s="89"/>
      <c r="Z21" s="86"/>
      <c r="AA21" s="87"/>
      <c r="AB21" s="87"/>
      <c r="AC21" s="88"/>
      <c r="AD21" s="88"/>
      <c r="AE21" s="88"/>
      <c r="AF21" s="89"/>
      <c r="AG21" s="86"/>
      <c r="AH21" s="87"/>
      <c r="AI21" s="87"/>
      <c r="AJ21" s="88"/>
      <c r="AK21" s="88"/>
      <c r="AL21" s="88"/>
      <c r="AM21" s="89"/>
      <c r="AN21" s="277"/>
      <c r="AO21" s="277"/>
      <c r="AP21" s="277"/>
      <c r="AQ21" s="277"/>
      <c r="AR21" s="173"/>
    </row>
    <row r="22" spans="1:44" x14ac:dyDescent="0.2">
      <c r="A22" s="202">
        <v>1</v>
      </c>
      <c r="B22" s="203" t="s">
        <v>76</v>
      </c>
      <c r="C22" s="272"/>
      <c r="D22" s="273"/>
      <c r="E22" s="93">
        <f>SUM(F22:K22)</f>
        <v>0</v>
      </c>
      <c r="F22" s="94">
        <f>IF('כללי א1'!D24=0,0,'כללי א1'!D24/'כללי א1'!$C$28)</f>
        <v>0</v>
      </c>
      <c r="G22" s="94">
        <f>IF('כללי א1'!E24=0,0,'כללי א1'!E24/'כללי א1'!$C$28)</f>
        <v>0</v>
      </c>
      <c r="H22" s="94">
        <f>IF('כללי א1'!F24=0,0,'כללי א1'!F24/'כללי א1'!$C$28)</f>
        <v>0</v>
      </c>
      <c r="I22" s="94">
        <f>IF('כללי א1'!G24=0,0,'כללי א1'!G24/'כללי א1'!$C$28)</f>
        <v>0</v>
      </c>
      <c r="J22" s="94">
        <f>IF('כללי א1'!H24=0,0,'כללי א1'!H24/'כללי א1'!$C$28)</f>
        <v>0</v>
      </c>
      <c r="K22" s="95">
        <f>IF('כללי א1'!I24=0,0,'כללי א1'!I24/'כללי א1'!$C$28)</f>
        <v>0</v>
      </c>
      <c r="L22" s="78">
        <f t="shared" ref="L22:L25" si="16">SUM(M22:R22)</f>
        <v>0</v>
      </c>
      <c r="M22" s="94">
        <f>IF('כללי א1'!K24=0,0,'כללי א1'!K24/'כללי א1'!$J$28)</f>
        <v>0</v>
      </c>
      <c r="N22" s="94">
        <f>IF('כללי א1'!L24=0,0,'כללי א1'!L24/'כללי א1'!$J$28)</f>
        <v>0</v>
      </c>
      <c r="O22" s="94">
        <f>IF('כללי א1'!M24=0,0,'כללי א1'!M24/'כללי א1'!$J$28)</f>
        <v>0</v>
      </c>
      <c r="P22" s="94">
        <f>IF('כללי א1'!N24=0,0,'כללי א1'!N24/'כללי א1'!$J$28)</f>
        <v>0</v>
      </c>
      <c r="Q22" s="94">
        <f>IF('כללי א1'!O24=0,0,'כללי א1'!O24/'כללי א1'!$J$28)</f>
        <v>0</v>
      </c>
      <c r="R22" s="96">
        <f>IF('כללי א1'!P24=0,0,'כללי א1'!P24/'כללי א1'!$J$28)</f>
        <v>0</v>
      </c>
      <c r="S22" s="78">
        <f t="shared" ref="S22:S25" si="17">SUM(T22:Y22)</f>
        <v>0</v>
      </c>
      <c r="T22" s="94">
        <f>IF('כללי א1'!R24=0,0,'כללי א1'!R24/'כללי א1'!$Q$28)</f>
        <v>0</v>
      </c>
      <c r="U22" s="94">
        <f>IF('כללי א1'!S24=0,0,'כללי א1'!S24/'כללי א1'!$Q$28)</f>
        <v>0</v>
      </c>
      <c r="V22" s="94">
        <f>IF('כללי א1'!T24=0,0,'כללי א1'!T24/'כללי א1'!$Q$28)</f>
        <v>0</v>
      </c>
      <c r="W22" s="94">
        <f>IF('כללי א1'!U24=0,0,'כללי א1'!U24/'כללי א1'!$Q$28)</f>
        <v>0</v>
      </c>
      <c r="X22" s="94">
        <f>IF('כללי א1'!V24=0,0,'כללי א1'!V24/'כללי א1'!$Q$28)</f>
        <v>0</v>
      </c>
      <c r="Y22" s="95">
        <f>IF('כללי א1'!W24=0,0,'כללי א1'!W24/'כללי א1'!$Q$28)</f>
        <v>0</v>
      </c>
      <c r="Z22" s="78">
        <f t="shared" ref="Z22:Z25" si="18">SUM(AA22:AF22)</f>
        <v>0</v>
      </c>
      <c r="AA22" s="94">
        <f>IF('כללי א1'!Y24=0,0,'כללי א1'!Y24/'כללי א1'!$X$28)</f>
        <v>0</v>
      </c>
      <c r="AB22" s="94">
        <f>IF('כללי א1'!Z24=0,0,'כללי א1'!Z24/'כללי א1'!$X$28)</f>
        <v>0</v>
      </c>
      <c r="AC22" s="94">
        <f>IF('כללי א1'!AA24=0,0,'כללי א1'!AA24/'כללי א1'!$X$28)</f>
        <v>0</v>
      </c>
      <c r="AD22" s="94">
        <f>IF('כללי א1'!AB24=0,0,'כללי א1'!AB24/'כללי א1'!$X$28)</f>
        <v>0</v>
      </c>
      <c r="AE22" s="94">
        <f>IF('כללי א1'!AC24=0,0,'כללי א1'!AC24/'כללי א1'!$X$28)</f>
        <v>0</v>
      </c>
      <c r="AF22" s="97">
        <f>IF('כללי א1'!AD24=0,0,'כללי א1'!AD24/'כללי א1'!$X$28)</f>
        <v>0</v>
      </c>
      <c r="AG22" s="78">
        <f>SUM(AH22:AM22)</f>
        <v>0</v>
      </c>
      <c r="AH22" s="94">
        <f>IF('כללי א1'!AF24=0,0,'כללי א1'!AF24/'כללי א1'!$AE$28)</f>
        <v>0</v>
      </c>
      <c r="AI22" s="94">
        <f>IF('כללי א1'!AG24=0,0,'כללי א1'!AG24/'כללי א1'!$AE$28)</f>
        <v>0</v>
      </c>
      <c r="AJ22" s="94">
        <f>IF('כללי א1'!AH24=0,0,'כללי א1'!AH24/'כללי א1'!$AE$28)</f>
        <v>0</v>
      </c>
      <c r="AK22" s="94">
        <f>IF('כללי א1'!AI24=0,0,'כללי א1'!AI24/'כללי א1'!$AE$28)</f>
        <v>0</v>
      </c>
      <c r="AL22" s="94">
        <f>IF('כללי א1'!AJ24=0,0,'כללי א1'!AJ24/'כללי א1'!$AE$28)</f>
        <v>0</v>
      </c>
      <c r="AM22" s="95">
        <f>IF('כללי א1'!AK24=0,0,'כללי א1'!AK24/'כללי א1'!$AE$28)</f>
        <v>0</v>
      </c>
      <c r="AN22" s="277"/>
      <c r="AO22" s="277"/>
      <c r="AP22" s="277"/>
      <c r="AQ22" s="277"/>
      <c r="AR22" s="173"/>
    </row>
    <row r="23" spans="1:44" x14ac:dyDescent="0.2">
      <c r="A23" s="202">
        <v>2</v>
      </c>
      <c r="B23" s="203" t="s">
        <v>77</v>
      </c>
      <c r="C23" s="272"/>
      <c r="D23" s="273"/>
      <c r="E23" s="93">
        <f>SUM(F23:K23)</f>
        <v>0</v>
      </c>
      <c r="F23" s="94">
        <f>IF('כללי א1'!D25=0,0,'כללי א1'!D25/'כללי א1'!$C$28)</f>
        <v>0</v>
      </c>
      <c r="G23" s="94">
        <f>IF('כללי א1'!E25=0,0,'כללי א1'!E25/'כללי א1'!$C$28)</f>
        <v>0</v>
      </c>
      <c r="H23" s="94">
        <f>IF('כללי א1'!F25=0,0,'כללי א1'!F25/'כללי א1'!$C$28)</f>
        <v>0</v>
      </c>
      <c r="I23" s="94">
        <f>IF('כללי א1'!G25=0,0,'כללי א1'!G25/'כללי א1'!$C$28)</f>
        <v>0</v>
      </c>
      <c r="J23" s="94">
        <f>IF('כללי א1'!H25=0,0,'כללי א1'!H25/'כללי א1'!$C$28)</f>
        <v>0</v>
      </c>
      <c r="K23" s="95">
        <f>IF('כללי א1'!I25=0,0,'כללי א1'!I25/'כללי א1'!$C$28)</f>
        <v>0</v>
      </c>
      <c r="L23" s="78">
        <f t="shared" si="16"/>
        <v>0</v>
      </c>
      <c r="M23" s="94">
        <f>IF('כללי א1'!K25=0,0,'כללי א1'!K25/'כללי א1'!$J$28)</f>
        <v>0</v>
      </c>
      <c r="N23" s="94">
        <f>IF('כללי א1'!L25=0,0,'כללי א1'!L25/'כללי א1'!$J$28)</f>
        <v>0</v>
      </c>
      <c r="O23" s="94">
        <f>IF('כללי א1'!M25=0,0,'כללי א1'!M25/'כללי א1'!$J$28)</f>
        <v>0</v>
      </c>
      <c r="P23" s="94">
        <f>IF('כללי א1'!N25=0,0,'כללי א1'!N25/'כללי א1'!$J$28)</f>
        <v>0</v>
      </c>
      <c r="Q23" s="94">
        <f>IF('כללי א1'!O25=0,0,'כללי א1'!O25/'כללי א1'!$J$28)</f>
        <v>0</v>
      </c>
      <c r="R23" s="96">
        <f>IF('כללי א1'!P25=0,0,'כללי א1'!P25/'כללי א1'!$J$28)</f>
        <v>0</v>
      </c>
      <c r="S23" s="78">
        <f t="shared" si="17"/>
        <v>0</v>
      </c>
      <c r="T23" s="94">
        <f>IF('כללי א1'!R25=0,0,'כללי א1'!R25/'כללי א1'!$Q$28)</f>
        <v>0</v>
      </c>
      <c r="U23" s="94">
        <f>IF('כללי א1'!S25=0,0,'כללי א1'!S25/'כללי א1'!$Q$28)</f>
        <v>0</v>
      </c>
      <c r="V23" s="94">
        <f>IF('כללי א1'!T25=0,0,'כללי א1'!T25/'כללי א1'!$Q$28)</f>
        <v>0</v>
      </c>
      <c r="W23" s="94">
        <f>IF('כללי א1'!U25=0,0,'כללי א1'!U25/'כללי א1'!$Q$28)</f>
        <v>0</v>
      </c>
      <c r="X23" s="94">
        <f>IF('כללי א1'!V25=0,0,'כללי א1'!V25/'כללי א1'!$Q$28)</f>
        <v>0</v>
      </c>
      <c r="Y23" s="95">
        <f>IF('כללי א1'!W25=0,0,'כללי א1'!W25/'כללי א1'!$Q$28)</f>
        <v>0</v>
      </c>
      <c r="Z23" s="78">
        <f t="shared" si="18"/>
        <v>0</v>
      </c>
      <c r="AA23" s="94">
        <f>IF('כללי א1'!Y25=0,0,'כללי א1'!Y25/'כללי א1'!$X$28)</f>
        <v>0</v>
      </c>
      <c r="AB23" s="94">
        <f>IF('כללי א1'!Z25=0,0,'כללי א1'!Z25/'כללי א1'!$X$28)</f>
        <v>0</v>
      </c>
      <c r="AC23" s="94">
        <f>IF('כללי א1'!AA25=0,0,'כללי א1'!AA25/'כללי א1'!$X$28)</f>
        <v>0</v>
      </c>
      <c r="AD23" s="94">
        <f>IF('כללי א1'!AB25=0,0,'כללי א1'!AB25/'כללי א1'!$X$28)</f>
        <v>0</v>
      </c>
      <c r="AE23" s="94">
        <f>IF('כללי א1'!AC25=0,0,'כללי א1'!AC25/'כללי א1'!$X$28)</f>
        <v>0</v>
      </c>
      <c r="AF23" s="97">
        <f>IF('כללי א1'!AD25=0,0,'כללי א1'!AD25/'כללי א1'!$X$28)</f>
        <v>0</v>
      </c>
      <c r="AG23" s="78">
        <f>SUM(AH23:AM23)</f>
        <v>0</v>
      </c>
      <c r="AH23" s="94">
        <f>IF('כללי א1'!AF25=0,0,'כללי א1'!AF25/'כללי א1'!$AE$28)</f>
        <v>0</v>
      </c>
      <c r="AI23" s="94">
        <f>IF('כללי א1'!AG25=0,0,'כללי א1'!AG25/'כללי א1'!$AE$28)</f>
        <v>0</v>
      </c>
      <c r="AJ23" s="94">
        <f>IF('כללי א1'!AH25=0,0,'כללי א1'!AH25/'כללי א1'!$AE$28)</f>
        <v>0</v>
      </c>
      <c r="AK23" s="94">
        <f>IF('כללי א1'!AI25=0,0,'כללי א1'!AI25/'כללי א1'!$AE$28)</f>
        <v>0</v>
      </c>
      <c r="AL23" s="94">
        <f>IF('כללי א1'!AJ25=0,0,'כללי א1'!AJ25/'כללי א1'!$AE$28)</f>
        <v>0</v>
      </c>
      <c r="AM23" s="95">
        <f>IF('כללי א1'!AK25=0,0,'כללי א1'!AK25/'כללי א1'!$AE$28)</f>
        <v>0</v>
      </c>
      <c r="AN23" s="277"/>
      <c r="AO23" s="277"/>
      <c r="AP23" s="277"/>
      <c r="AQ23" s="277"/>
      <c r="AR23" s="173"/>
    </row>
    <row r="24" spans="1:44" x14ac:dyDescent="0.2">
      <c r="A24" s="202">
        <v>3</v>
      </c>
      <c r="B24" s="203" t="s">
        <v>84</v>
      </c>
      <c r="C24" s="272"/>
      <c r="D24" s="273"/>
      <c r="E24" s="93">
        <f>SUM(F24:K24)</f>
        <v>0</v>
      </c>
      <c r="F24" s="94">
        <f>IF('כללי א1'!D26=0,0,'כללי א1'!D26/'כללי א1'!$C$28)</f>
        <v>0</v>
      </c>
      <c r="G24" s="94">
        <f>IF('כללי א1'!E26=0,0,'כללי א1'!E26/'כללי א1'!$C$28)</f>
        <v>0</v>
      </c>
      <c r="H24" s="94">
        <f>IF('כללי א1'!F26=0,0,'כללי א1'!F26/'כללי א1'!$C$28)</f>
        <v>0</v>
      </c>
      <c r="I24" s="94">
        <f>IF('כללי א1'!G26=0,0,'כללי א1'!G26/'כללי א1'!$C$28)</f>
        <v>0</v>
      </c>
      <c r="J24" s="94">
        <f>IF('כללי א1'!H26=0,0,'כללי א1'!H26/'כללי א1'!$C$28)</f>
        <v>0</v>
      </c>
      <c r="K24" s="95">
        <f>IF('כללי א1'!I26=0,0,'כללי א1'!I26/'כללי א1'!$C$28)</f>
        <v>0</v>
      </c>
      <c r="L24" s="78">
        <f t="shared" si="16"/>
        <v>0</v>
      </c>
      <c r="M24" s="94">
        <f>IF('כללי א1'!K26=0,0,'כללי א1'!K26/'כללי א1'!$J$28)</f>
        <v>0</v>
      </c>
      <c r="N24" s="94">
        <f>IF('כללי א1'!L26=0,0,'כללי א1'!L26/'כללי א1'!$J$28)</f>
        <v>0</v>
      </c>
      <c r="O24" s="94">
        <f>IF('כללי א1'!M26=0,0,'כללי א1'!M26/'כללי א1'!$J$28)</f>
        <v>0</v>
      </c>
      <c r="P24" s="94">
        <f>IF('כללי א1'!N26=0,0,'כללי א1'!N26/'כללי א1'!$J$28)</f>
        <v>0</v>
      </c>
      <c r="Q24" s="94">
        <f>IF('כללי א1'!O26=0,0,'כללי א1'!O26/'כללי א1'!$J$28)</f>
        <v>0</v>
      </c>
      <c r="R24" s="96">
        <f>IF('כללי א1'!P26=0,0,'כללי א1'!P26/'כללי א1'!$J$28)</f>
        <v>0</v>
      </c>
      <c r="S24" s="78">
        <f t="shared" si="17"/>
        <v>0</v>
      </c>
      <c r="T24" s="94">
        <f>IF('כללי א1'!R26=0,0,'כללי א1'!R26/'כללי א1'!$Q$28)</f>
        <v>0</v>
      </c>
      <c r="U24" s="94">
        <f>IF('כללי א1'!S26=0,0,'כללי א1'!S26/'כללי א1'!$Q$28)</f>
        <v>0</v>
      </c>
      <c r="V24" s="94">
        <f>IF('כללי א1'!T26=0,0,'כללי א1'!T26/'כללי א1'!$Q$28)</f>
        <v>0</v>
      </c>
      <c r="W24" s="94">
        <f>IF('כללי א1'!U26=0,0,'כללי א1'!U26/'כללי א1'!$Q$28)</f>
        <v>0</v>
      </c>
      <c r="X24" s="94">
        <f>IF('כללי א1'!V26=0,0,'כללי א1'!V26/'כללי א1'!$Q$28)</f>
        <v>0</v>
      </c>
      <c r="Y24" s="95">
        <f>IF('כללי א1'!W26=0,0,'כללי א1'!W26/'כללי א1'!$Q$28)</f>
        <v>0</v>
      </c>
      <c r="Z24" s="78">
        <f t="shared" si="18"/>
        <v>0</v>
      </c>
      <c r="AA24" s="94">
        <f>IF('כללי א1'!Y26=0,0,'כללי א1'!Y26/'כללי א1'!$X$28)</f>
        <v>0</v>
      </c>
      <c r="AB24" s="94">
        <f>IF('כללי א1'!Z26=0,0,'כללי א1'!Z26/'כללי א1'!$X$28)</f>
        <v>0</v>
      </c>
      <c r="AC24" s="94">
        <f>IF('כללי א1'!AA26=0,0,'כללי א1'!AA26/'כללי א1'!$X$28)</f>
        <v>0</v>
      </c>
      <c r="AD24" s="94">
        <f>IF('כללי א1'!AB26=0,0,'כללי א1'!AB26/'כללי א1'!$X$28)</f>
        <v>0</v>
      </c>
      <c r="AE24" s="94">
        <f>IF('כללי א1'!AC26=0,0,'כללי א1'!AC26/'כללי א1'!$X$28)</f>
        <v>0</v>
      </c>
      <c r="AF24" s="97">
        <f>IF('כללי א1'!AD26=0,0,'כללי א1'!AD26/'כללי א1'!$X$28)</f>
        <v>0</v>
      </c>
      <c r="AG24" s="78">
        <f>SUM(AH24:AM24)</f>
        <v>0</v>
      </c>
      <c r="AH24" s="94">
        <f>IF('כללי א1'!AF26=0,0,'כללי א1'!AF26/'כללי א1'!$AE$28)</f>
        <v>0</v>
      </c>
      <c r="AI24" s="94">
        <f>IF('כללי א1'!AG26=0,0,'כללי א1'!AG26/'כללי א1'!$AE$28)</f>
        <v>0</v>
      </c>
      <c r="AJ24" s="94">
        <f>IF('כללי א1'!AH26=0,0,'כללי א1'!AH26/'כללי א1'!$AE$28)</f>
        <v>0</v>
      </c>
      <c r="AK24" s="94">
        <f>IF('כללי א1'!AI26=0,0,'כללי א1'!AI26/'כללי א1'!$AE$28)</f>
        <v>0</v>
      </c>
      <c r="AL24" s="94">
        <f>IF('כללי א1'!AJ26=0,0,'כללי א1'!AJ26/'כללי א1'!$AE$28)</f>
        <v>0</v>
      </c>
      <c r="AM24" s="95">
        <f>IF('כללי א1'!AK26=0,0,'כללי א1'!AK26/'כללי א1'!$AE$28)</f>
        <v>0</v>
      </c>
      <c r="AN24" s="277"/>
      <c r="AO24" s="277"/>
      <c r="AP24" s="277"/>
      <c r="AQ24" s="277"/>
      <c r="AR24" s="173"/>
    </row>
    <row r="25" spans="1:44" x14ac:dyDescent="0.2">
      <c r="A25" s="202">
        <v>4</v>
      </c>
      <c r="B25" s="203" t="s">
        <v>85</v>
      </c>
      <c r="C25" s="272"/>
      <c r="D25" s="273"/>
      <c r="E25" s="93">
        <f>SUM(F25:K25)</f>
        <v>0</v>
      </c>
      <c r="F25" s="94">
        <f>IF('כללי א1'!D27=0,0,'כללי א1'!D27/'כללי א1'!$C$28)</f>
        <v>0</v>
      </c>
      <c r="G25" s="94">
        <f>IF('כללי א1'!E27=0,0,'כללי א1'!E27/'כללי א1'!$C$28)</f>
        <v>0</v>
      </c>
      <c r="H25" s="94">
        <f>IF('כללי א1'!F27=0,0,'כללי א1'!F27/'כללי א1'!$C$28)</f>
        <v>0</v>
      </c>
      <c r="I25" s="94">
        <f>IF('כללי א1'!G27=0,0,'כללי א1'!G27/'כללי א1'!$C$28)</f>
        <v>0</v>
      </c>
      <c r="J25" s="94">
        <f>IF('כללי א1'!H27=0,0,'כללי א1'!H27/'כללי א1'!$C$28)</f>
        <v>0</v>
      </c>
      <c r="K25" s="95">
        <f>IF('כללי א1'!I27=0,0,'כללי א1'!I27/'כללי א1'!$C$28)</f>
        <v>0</v>
      </c>
      <c r="L25" s="78">
        <f t="shared" si="16"/>
        <v>0</v>
      </c>
      <c r="M25" s="94">
        <f>IF('כללי א1'!K27=0,0,'כללי א1'!K27/'כללי א1'!$J$28)</f>
        <v>0</v>
      </c>
      <c r="N25" s="94">
        <f>IF('כללי א1'!L27=0,0,'כללי א1'!L27/'כללי א1'!$J$28)</f>
        <v>0</v>
      </c>
      <c r="O25" s="94">
        <f>IF('כללי א1'!M27=0,0,'כללי א1'!M27/'כללי א1'!$J$28)</f>
        <v>0</v>
      </c>
      <c r="P25" s="94">
        <f>IF('כללי א1'!N27=0,0,'כללי א1'!N27/'כללי א1'!$J$28)</f>
        <v>0</v>
      </c>
      <c r="Q25" s="94">
        <f>IF('כללי א1'!O27=0,0,'כללי א1'!O27/'כללי א1'!$J$28)</f>
        <v>0</v>
      </c>
      <c r="R25" s="96">
        <f>IF('כללי א1'!P27=0,0,'כללי א1'!P27/'כללי א1'!$J$28)</f>
        <v>0</v>
      </c>
      <c r="S25" s="78">
        <f t="shared" si="17"/>
        <v>0</v>
      </c>
      <c r="T25" s="94">
        <f>IF('כללי א1'!R27=0,0,'כללי א1'!R27/'כללי א1'!$Q$28)</f>
        <v>0</v>
      </c>
      <c r="U25" s="94">
        <f>IF('כללי א1'!S27=0,0,'כללי א1'!S27/'כללי א1'!$Q$28)</f>
        <v>0</v>
      </c>
      <c r="V25" s="94">
        <f>IF('כללי א1'!T27=0,0,'כללי א1'!T27/'כללי א1'!$Q$28)</f>
        <v>0</v>
      </c>
      <c r="W25" s="94">
        <f>IF('כללי א1'!U27=0,0,'כללי א1'!U27/'כללי א1'!$Q$28)</f>
        <v>0</v>
      </c>
      <c r="X25" s="94">
        <f>IF('כללי א1'!V27=0,0,'כללי א1'!V27/'כללי א1'!$Q$28)</f>
        <v>0</v>
      </c>
      <c r="Y25" s="95">
        <f>IF('כללי א1'!W27=0,0,'כללי א1'!W27/'כללי א1'!$Q$28)</f>
        <v>0</v>
      </c>
      <c r="Z25" s="78">
        <f t="shared" si="18"/>
        <v>0</v>
      </c>
      <c r="AA25" s="94">
        <f>IF('כללי א1'!Y27=0,0,'כללי א1'!Y27/'כללי א1'!$X$28)</f>
        <v>0</v>
      </c>
      <c r="AB25" s="94">
        <f>IF('כללי א1'!Z27=0,0,'כללי א1'!Z27/'כללי א1'!$X$28)</f>
        <v>0</v>
      </c>
      <c r="AC25" s="94">
        <f>IF('כללי א1'!AA27=0,0,'כללי א1'!AA27/'כללי א1'!$X$28)</f>
        <v>0</v>
      </c>
      <c r="AD25" s="94">
        <f>IF('כללי א1'!AB27=0,0,'כללי א1'!AB27/'כללי א1'!$X$28)</f>
        <v>0</v>
      </c>
      <c r="AE25" s="94">
        <f>IF('כללי א1'!AC27=0,0,'כללי א1'!AC27/'כללי א1'!$X$28)</f>
        <v>0</v>
      </c>
      <c r="AF25" s="97">
        <f>IF('כללי א1'!AD27=0,0,'כללי א1'!AD27/'כללי א1'!$X$28)</f>
        <v>0</v>
      </c>
      <c r="AG25" s="78">
        <f>SUM(AH25:AM25)</f>
        <v>0</v>
      </c>
      <c r="AH25" s="94">
        <f>IF('כללי א1'!AF27=0,0,'כללי א1'!AF27/'כללי א1'!$AE$28)</f>
        <v>0</v>
      </c>
      <c r="AI25" s="94">
        <f>IF('כללי א1'!AG27=0,0,'כללי א1'!AG27/'כללי א1'!$AE$28)</f>
        <v>0</v>
      </c>
      <c r="AJ25" s="94">
        <f>IF('כללי א1'!AH27=0,0,'כללי א1'!AH27/'כללי א1'!$AE$28)</f>
        <v>0</v>
      </c>
      <c r="AK25" s="94">
        <f>IF('כללי א1'!AI27=0,0,'כללי א1'!AI27/'כללי א1'!$AE$28)</f>
        <v>0</v>
      </c>
      <c r="AL25" s="94">
        <f>IF('כללי א1'!AJ27=0,0,'כללי א1'!AJ27/'כללי א1'!$AE$28)</f>
        <v>0</v>
      </c>
      <c r="AM25" s="95">
        <f>IF('כללי א1'!AK27=0,0,'כללי א1'!AK27/'כללי א1'!$AE$28)</f>
        <v>0</v>
      </c>
      <c r="AN25" s="277"/>
      <c r="AO25" s="277"/>
      <c r="AP25" s="277"/>
      <c r="AQ25" s="277"/>
      <c r="AR25" s="173"/>
    </row>
    <row r="26" spans="1:44" ht="13.5" thickBot="1" x14ac:dyDescent="0.25">
      <c r="A26" s="207">
        <v>5</v>
      </c>
      <c r="B26" s="208" t="s">
        <v>86</v>
      </c>
      <c r="C26" s="286"/>
      <c r="D26" s="287"/>
      <c r="E26" s="100">
        <f>SUM(E22:E25)</f>
        <v>0</v>
      </c>
      <c r="F26" s="101">
        <f t="shared" ref="F26" si="19">SUM(F22:F25)</f>
        <v>0</v>
      </c>
      <c r="G26" s="101">
        <f t="shared" ref="G26:X26" si="20">SUM(G22:G25)</f>
        <v>0</v>
      </c>
      <c r="H26" s="101">
        <f>SUM(H22:H25)</f>
        <v>0</v>
      </c>
      <c r="I26" s="101">
        <f>SUM(I22:I25)</f>
        <v>0</v>
      </c>
      <c r="J26" s="101">
        <f>SUM(J22:J25)</f>
        <v>0</v>
      </c>
      <c r="K26" s="102">
        <f>SUM(K22:K25)</f>
        <v>0</v>
      </c>
      <c r="L26" s="100">
        <f t="shared" si="20"/>
        <v>0</v>
      </c>
      <c r="M26" s="101">
        <f t="shared" ref="M26" si="21">SUM(M22:M25)</f>
        <v>0</v>
      </c>
      <c r="N26" s="101">
        <f t="shared" si="20"/>
        <v>0</v>
      </c>
      <c r="O26" s="103">
        <f t="shared" si="20"/>
        <v>0</v>
      </c>
      <c r="P26" s="103">
        <f t="shared" si="20"/>
        <v>0</v>
      </c>
      <c r="Q26" s="103">
        <f t="shared" si="20"/>
        <v>0</v>
      </c>
      <c r="R26" s="104">
        <f t="shared" si="20"/>
        <v>0</v>
      </c>
      <c r="S26" s="100">
        <f t="shared" ref="S26:T26" si="22">SUM(S22:S25)</f>
        <v>0</v>
      </c>
      <c r="T26" s="101">
        <f t="shared" si="22"/>
        <v>0</v>
      </c>
      <c r="U26" s="101">
        <f t="shared" si="20"/>
        <v>0</v>
      </c>
      <c r="V26" s="103">
        <f t="shared" si="20"/>
        <v>0</v>
      </c>
      <c r="W26" s="103">
        <f t="shared" si="20"/>
        <v>0</v>
      </c>
      <c r="X26" s="103">
        <f t="shared" si="20"/>
        <v>0</v>
      </c>
      <c r="Y26" s="102">
        <f t="shared" ref="Y26:AM26" si="23">SUM(Y22:Y25)</f>
        <v>0</v>
      </c>
      <c r="Z26" s="100">
        <f t="shared" si="23"/>
        <v>0</v>
      </c>
      <c r="AA26" s="101">
        <f t="shared" si="23"/>
        <v>0</v>
      </c>
      <c r="AB26" s="101">
        <f t="shared" si="23"/>
        <v>0</v>
      </c>
      <c r="AC26" s="103">
        <f t="shared" si="23"/>
        <v>0</v>
      </c>
      <c r="AD26" s="103">
        <f t="shared" si="23"/>
        <v>0</v>
      </c>
      <c r="AE26" s="103">
        <f t="shared" si="23"/>
        <v>0</v>
      </c>
      <c r="AF26" s="102">
        <f t="shared" si="23"/>
        <v>0</v>
      </c>
      <c r="AG26" s="100">
        <f t="shared" si="23"/>
        <v>0</v>
      </c>
      <c r="AH26" s="101">
        <f t="shared" si="23"/>
        <v>0</v>
      </c>
      <c r="AI26" s="101">
        <f t="shared" si="23"/>
        <v>0</v>
      </c>
      <c r="AJ26" s="103">
        <f t="shared" si="23"/>
        <v>0</v>
      </c>
      <c r="AK26" s="103">
        <f t="shared" si="23"/>
        <v>0</v>
      </c>
      <c r="AL26" s="103">
        <f t="shared" si="23"/>
        <v>0</v>
      </c>
      <c r="AM26" s="102">
        <f t="shared" si="23"/>
        <v>0</v>
      </c>
      <c r="AN26" s="277"/>
      <c r="AO26" s="277"/>
      <c r="AP26" s="277"/>
      <c r="AQ26" s="277"/>
      <c r="AR26" s="173"/>
    </row>
    <row r="27" spans="1:44" x14ac:dyDescent="0.2">
      <c r="A27" s="262"/>
      <c r="B27" s="447"/>
      <c r="C27" s="447"/>
      <c r="D27" s="447"/>
      <c r="E27" s="263"/>
      <c r="F27" s="263"/>
      <c r="G27" s="263"/>
      <c r="H27" s="263"/>
      <c r="I27" s="263"/>
      <c r="J27" s="263"/>
      <c r="K27" s="263"/>
    </row>
    <row r="28" spans="1:44" x14ac:dyDescent="0.2">
      <c r="A28" s="263"/>
      <c r="B28" s="448"/>
      <c r="C28" s="448"/>
      <c r="D28" s="448"/>
      <c r="E28" s="277"/>
      <c r="F28" s="277"/>
      <c r="G28" s="277"/>
      <c r="H28" s="277"/>
      <c r="I28" s="277"/>
      <c r="J28" s="277"/>
      <c r="K28" s="277"/>
    </row>
    <row r="29" spans="1:44" x14ac:dyDescent="0.2">
      <c r="A29" s="262"/>
      <c r="B29" s="449"/>
      <c r="C29" s="449"/>
      <c r="D29" s="449"/>
      <c r="E29" s="288"/>
      <c r="F29" s="288"/>
      <c r="G29" s="288"/>
      <c r="H29" s="288"/>
      <c r="I29" s="288"/>
      <c r="J29" s="288"/>
      <c r="K29" s="288"/>
    </row>
    <row r="30" spans="1:44" x14ac:dyDescent="0.2">
      <c r="A30" s="277"/>
      <c r="B30" s="446"/>
      <c r="C30" s="450"/>
      <c r="D30" s="450"/>
      <c r="E30" s="289"/>
      <c r="F30" s="289"/>
      <c r="G30" s="289"/>
      <c r="H30" s="289"/>
      <c r="I30" s="289"/>
      <c r="J30" s="289"/>
      <c r="K30" s="289"/>
    </row>
    <row r="31" spans="1:44" x14ac:dyDescent="0.2">
      <c r="A31" s="277"/>
      <c r="B31" s="446"/>
      <c r="C31" s="446"/>
      <c r="D31" s="446"/>
      <c r="E31" s="291"/>
      <c r="F31" s="291"/>
      <c r="G31" s="291"/>
      <c r="H31" s="291"/>
      <c r="I31" s="291"/>
      <c r="J31" s="291"/>
      <c r="K31" s="291"/>
    </row>
    <row r="32" spans="1:44" x14ac:dyDescent="0.2">
      <c r="A32" s="277"/>
      <c r="B32" s="446"/>
      <c r="C32" s="446"/>
      <c r="D32" s="446"/>
      <c r="E32" s="291"/>
      <c r="F32" s="291"/>
      <c r="G32" s="291"/>
      <c r="H32" s="291"/>
      <c r="I32" s="291"/>
      <c r="J32" s="291"/>
      <c r="K32" s="291"/>
    </row>
    <row r="33" spans="1:11" x14ac:dyDescent="0.2">
      <c r="A33" s="278"/>
      <c r="B33" s="449"/>
      <c r="C33" s="449"/>
      <c r="D33" s="449"/>
      <c r="E33" s="288"/>
      <c r="F33" s="288"/>
      <c r="G33" s="288"/>
      <c r="H33" s="288"/>
      <c r="I33" s="288"/>
      <c r="J33" s="288"/>
      <c r="K33" s="288"/>
    </row>
    <row r="34" spans="1:11" x14ac:dyDescent="0.2">
      <c r="A34" s="277"/>
      <c r="B34" s="449"/>
      <c r="C34" s="449"/>
      <c r="D34" s="449"/>
      <c r="E34" s="288"/>
      <c r="F34" s="288"/>
      <c r="G34" s="288"/>
      <c r="H34" s="288"/>
      <c r="I34" s="288"/>
      <c r="J34" s="288"/>
      <c r="K34" s="288"/>
    </row>
    <row r="35" spans="1:11" x14ac:dyDescent="0.2">
      <c r="A35" s="277"/>
      <c r="B35" s="449"/>
      <c r="C35" s="449"/>
      <c r="D35" s="449"/>
      <c r="E35" s="288"/>
      <c r="F35" s="288"/>
      <c r="G35" s="288"/>
      <c r="H35" s="288"/>
      <c r="I35" s="288"/>
      <c r="J35" s="288"/>
      <c r="K35" s="288"/>
    </row>
    <row r="36" spans="1:11" x14ac:dyDescent="0.2">
      <c r="A36" s="278"/>
      <c r="B36" s="449"/>
      <c r="C36" s="449"/>
      <c r="D36" s="449"/>
      <c r="E36" s="288"/>
      <c r="F36" s="288"/>
      <c r="G36" s="288"/>
      <c r="H36" s="288"/>
      <c r="I36" s="288"/>
      <c r="J36" s="288"/>
      <c r="K36" s="288"/>
    </row>
    <row r="37" spans="1:11" x14ac:dyDescent="0.2">
      <c r="A37" s="277"/>
      <c r="B37" s="449"/>
      <c r="C37" s="449"/>
      <c r="D37" s="449"/>
      <c r="E37" s="288"/>
      <c r="F37" s="288"/>
      <c r="G37" s="288"/>
      <c r="H37" s="288"/>
      <c r="I37" s="288"/>
      <c r="J37" s="288"/>
      <c r="K37" s="288"/>
    </row>
    <row r="38" spans="1:11" x14ac:dyDescent="0.2">
      <c r="A38" s="277"/>
      <c r="B38" s="449"/>
      <c r="C38" s="449"/>
      <c r="D38" s="449"/>
      <c r="E38" s="288"/>
      <c r="F38" s="288"/>
      <c r="G38" s="288"/>
      <c r="H38" s="288"/>
      <c r="I38" s="288"/>
      <c r="J38" s="288"/>
      <c r="K38" s="288"/>
    </row>
    <row r="39" spans="1:11" x14ac:dyDescent="0.2">
      <c r="A39" s="277"/>
      <c r="B39" s="449"/>
      <c r="C39" s="449"/>
      <c r="D39" s="449"/>
      <c r="E39" s="288"/>
      <c r="F39" s="288"/>
      <c r="G39" s="288"/>
      <c r="H39" s="288"/>
      <c r="I39" s="288"/>
      <c r="J39" s="288"/>
      <c r="K39" s="288"/>
    </row>
    <row r="40" spans="1:11" x14ac:dyDescent="0.2">
      <c r="A40" s="277"/>
    </row>
  </sheetData>
  <sheetProtection password="CC43" sheet="1" objects="1" scenarios="1" formatCells="0" formatColumns="0" formatRows="0"/>
  <mergeCells count="23">
    <mergeCell ref="B38:D38"/>
    <mergeCell ref="B39:D39"/>
    <mergeCell ref="B32:D32"/>
    <mergeCell ref="B33:D33"/>
    <mergeCell ref="B34:D34"/>
    <mergeCell ref="B35:D35"/>
    <mergeCell ref="B36:D36"/>
    <mergeCell ref="B37:D37"/>
    <mergeCell ref="B31:D31"/>
    <mergeCell ref="B27:D27"/>
    <mergeCell ref="B28:D28"/>
    <mergeCell ref="B29:D29"/>
    <mergeCell ref="B30:D30"/>
    <mergeCell ref="Z6:AM6"/>
    <mergeCell ref="L7:R7"/>
    <mergeCell ref="S7:Y7"/>
    <mergeCell ref="Z7:AF7"/>
    <mergeCell ref="AG7:AM7"/>
    <mergeCell ref="B11:D11"/>
    <mergeCell ref="B12:D12"/>
    <mergeCell ref="B6:D9"/>
    <mergeCell ref="E6:K7"/>
    <mergeCell ref="L6:Y6"/>
  </mergeCells>
  <hyperlinks>
    <hyperlink ref="B4" location="הוראות!A1" display="חזרה"/>
  </hyperlinks>
  <pageMargins left="0.75" right="0.75" top="1" bottom="1" header="0.5" footer="0.5"/>
  <pageSetup paperSize="9" scale="90" fitToWidth="2" fitToHeight="2" orientation="landscape" r:id="rId1"/>
  <headerFooter alignWithMargins="0">
    <oddFooter>&amp;L&amp;F</oddFooter>
  </headerFooter>
  <colBreaks count="2" manualBreakCount="2">
    <brk id="11" max="38" man="1"/>
    <brk id="25" max="38" man="1"/>
  </colBreaks>
  <ignoredErrors>
    <ignoredError sqref="E9:AM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indexed="46"/>
  </sheetPr>
  <dimension ref="A1:DQ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B25" sqref="B25"/>
    </sheetView>
  </sheetViews>
  <sheetFormatPr defaultColWidth="9.140625" defaultRowHeight="12.75" x14ac:dyDescent="0.2"/>
  <cols>
    <col min="1" max="1" width="4" style="121" customWidth="1"/>
    <col min="2" max="2" width="41.7109375" style="123" bestFit="1" customWidth="1"/>
    <col min="3" max="30" width="7.7109375" style="121" customWidth="1"/>
    <col min="31" max="31" width="7.7109375" style="121" customWidth="1" collapsed="1"/>
    <col min="32" max="121" width="7.7109375" style="121" customWidth="1"/>
    <col min="122" max="16384" width="9.140625" style="121"/>
  </cols>
  <sheetData>
    <row r="1" spans="1:121" ht="18.75" x14ac:dyDescent="0.3">
      <c r="B1" s="158" t="str">
        <f>הוראות!B19</f>
        <v>נספח א2 מספרי תביעות בביטוח בריאות</v>
      </c>
    </row>
    <row r="2" spans="1:121" ht="20.25" x14ac:dyDescent="0.2">
      <c r="B2" s="184" t="str">
        <f>הוראות!B13</f>
        <v>ק.ה.ר הקרן השתלמות לרוקחים בע"מ</v>
      </c>
    </row>
    <row r="3" spans="1:121" ht="15.75" x14ac:dyDescent="0.25">
      <c r="B3" s="225" t="str">
        <f>CONCATENATE(הוראות!Z13,הוראות!F13)</f>
        <v>הנתונים ביחידות בודדות לשנת 2020</v>
      </c>
    </row>
    <row r="4" spans="1:121" ht="12.75" customHeight="1" x14ac:dyDescent="0.2">
      <c r="B4" s="182" t="s">
        <v>425</v>
      </c>
      <c r="C4" s="396" t="s">
        <v>87</v>
      </c>
      <c r="D4" s="397"/>
      <c r="E4" s="397"/>
      <c r="F4" s="397"/>
      <c r="G4" s="397"/>
      <c r="H4" s="397"/>
      <c r="I4" s="397"/>
      <c r="J4" s="397"/>
      <c r="K4" s="397"/>
      <c r="L4" s="397"/>
      <c r="M4" s="397"/>
      <c r="N4" s="397"/>
      <c r="O4" s="397"/>
      <c r="P4" s="398"/>
      <c r="Q4" s="396" t="s">
        <v>88</v>
      </c>
      <c r="R4" s="397"/>
      <c r="S4" s="397"/>
      <c r="T4" s="397"/>
      <c r="U4" s="397"/>
      <c r="V4" s="397"/>
      <c r="W4" s="397"/>
      <c r="X4" s="397"/>
      <c r="Y4" s="397"/>
      <c r="Z4" s="397"/>
      <c r="AA4" s="397"/>
      <c r="AB4" s="397"/>
      <c r="AC4" s="397"/>
      <c r="AD4" s="398"/>
      <c r="AE4" s="396" t="s">
        <v>89</v>
      </c>
      <c r="AF4" s="397"/>
      <c r="AG4" s="397"/>
      <c r="AH4" s="397"/>
      <c r="AI4" s="397"/>
      <c r="AJ4" s="397"/>
      <c r="AK4" s="397"/>
      <c r="AL4" s="397"/>
      <c r="AM4" s="397"/>
      <c r="AN4" s="397"/>
      <c r="AO4" s="397"/>
      <c r="AP4" s="397"/>
      <c r="AQ4" s="397"/>
      <c r="AR4" s="398"/>
      <c r="AS4" s="396" t="s">
        <v>90</v>
      </c>
      <c r="AT4" s="397"/>
      <c r="AU4" s="397"/>
      <c r="AV4" s="397"/>
      <c r="AW4" s="397"/>
      <c r="AX4" s="397"/>
      <c r="AY4" s="397"/>
      <c r="AZ4" s="397"/>
      <c r="BA4" s="397"/>
      <c r="BB4" s="397"/>
      <c r="BC4" s="397"/>
      <c r="BD4" s="397"/>
      <c r="BE4" s="397"/>
      <c r="BF4" s="398"/>
      <c r="BG4" s="404" t="s">
        <v>91</v>
      </c>
      <c r="BH4" s="405"/>
      <c r="BI4" s="405"/>
      <c r="BJ4" s="405"/>
      <c r="BK4" s="405"/>
      <c r="BL4" s="405"/>
      <c r="BM4" s="406"/>
      <c r="BN4" s="396" t="s">
        <v>92</v>
      </c>
      <c r="BO4" s="397"/>
      <c r="BP4" s="397"/>
      <c r="BQ4" s="397"/>
      <c r="BR4" s="397"/>
      <c r="BS4" s="397"/>
      <c r="BT4" s="397"/>
      <c r="BU4" s="397"/>
      <c r="BV4" s="397"/>
      <c r="BW4" s="397"/>
      <c r="BX4" s="397"/>
      <c r="BY4" s="397"/>
      <c r="BZ4" s="397"/>
      <c r="CA4" s="398"/>
      <c r="CB4" s="396" t="s">
        <v>93</v>
      </c>
      <c r="CC4" s="397"/>
      <c r="CD4" s="397"/>
      <c r="CE4" s="397"/>
      <c r="CF4" s="397"/>
      <c r="CG4" s="397"/>
      <c r="CH4" s="397"/>
      <c r="CI4" s="397"/>
      <c r="CJ4" s="397"/>
      <c r="CK4" s="397"/>
      <c r="CL4" s="397"/>
      <c r="CM4" s="397"/>
      <c r="CN4" s="397"/>
      <c r="CO4" s="398"/>
      <c r="CP4" s="396" t="s">
        <v>94</v>
      </c>
      <c r="CQ4" s="397"/>
      <c r="CR4" s="397"/>
      <c r="CS4" s="397"/>
      <c r="CT4" s="397"/>
      <c r="CU4" s="397"/>
      <c r="CV4" s="397"/>
      <c r="CW4" s="397"/>
      <c r="CX4" s="397"/>
      <c r="CY4" s="397"/>
      <c r="CZ4" s="397"/>
      <c r="DA4" s="397"/>
      <c r="DB4" s="397"/>
      <c r="DC4" s="398"/>
      <c r="DD4" s="404" t="s">
        <v>95</v>
      </c>
      <c r="DE4" s="405"/>
      <c r="DF4" s="405"/>
      <c r="DG4" s="405"/>
      <c r="DH4" s="405"/>
      <c r="DI4" s="405"/>
      <c r="DJ4" s="405"/>
      <c r="DK4" s="405"/>
      <c r="DL4" s="405"/>
      <c r="DM4" s="405"/>
      <c r="DN4" s="405"/>
      <c r="DO4" s="405"/>
      <c r="DP4" s="405"/>
      <c r="DQ4" s="406"/>
    </row>
    <row r="5" spans="1:121" ht="12.75" customHeight="1" x14ac:dyDescent="0.2">
      <c r="B5" s="226"/>
      <c r="C5" s="399" t="s">
        <v>96</v>
      </c>
      <c r="D5" s="411"/>
      <c r="E5" s="411"/>
      <c r="F5" s="411"/>
      <c r="G5" s="411"/>
      <c r="H5" s="411"/>
      <c r="I5" s="412"/>
      <c r="J5" s="399" t="s">
        <v>97</v>
      </c>
      <c r="K5" s="411"/>
      <c r="L5" s="411"/>
      <c r="M5" s="411"/>
      <c r="N5" s="411"/>
      <c r="O5" s="411"/>
      <c r="P5" s="412"/>
      <c r="Q5" s="399" t="s">
        <v>96</v>
      </c>
      <c r="R5" s="411"/>
      <c r="S5" s="411"/>
      <c r="T5" s="411"/>
      <c r="U5" s="411"/>
      <c r="V5" s="411"/>
      <c r="W5" s="412"/>
      <c r="X5" s="399" t="s">
        <v>97</v>
      </c>
      <c r="Y5" s="411"/>
      <c r="Z5" s="411"/>
      <c r="AA5" s="411"/>
      <c r="AB5" s="411"/>
      <c r="AC5" s="411"/>
      <c r="AD5" s="412"/>
      <c r="AE5" s="399" t="s">
        <v>96</v>
      </c>
      <c r="AF5" s="411"/>
      <c r="AG5" s="411"/>
      <c r="AH5" s="411"/>
      <c r="AI5" s="411"/>
      <c r="AJ5" s="411"/>
      <c r="AK5" s="412"/>
      <c r="AL5" s="399" t="s">
        <v>97</v>
      </c>
      <c r="AM5" s="411"/>
      <c r="AN5" s="411"/>
      <c r="AO5" s="411"/>
      <c r="AP5" s="411"/>
      <c r="AQ5" s="411"/>
      <c r="AR5" s="412"/>
      <c r="AS5" s="399" t="s">
        <v>96</v>
      </c>
      <c r="AT5" s="411"/>
      <c r="AU5" s="411"/>
      <c r="AV5" s="411"/>
      <c r="AW5" s="411"/>
      <c r="AX5" s="411"/>
      <c r="AY5" s="412"/>
      <c r="AZ5" s="399" t="s">
        <v>97</v>
      </c>
      <c r="BA5" s="411"/>
      <c r="BB5" s="411"/>
      <c r="BC5" s="411"/>
      <c r="BD5" s="411"/>
      <c r="BE5" s="411"/>
      <c r="BF5" s="412"/>
      <c r="BG5" s="407"/>
      <c r="BH5" s="409"/>
      <c r="BI5" s="409"/>
      <c r="BJ5" s="409"/>
      <c r="BK5" s="409"/>
      <c r="BL5" s="409"/>
      <c r="BM5" s="410"/>
      <c r="BN5" s="399" t="s">
        <v>96</v>
      </c>
      <c r="BO5" s="411"/>
      <c r="BP5" s="411"/>
      <c r="BQ5" s="411"/>
      <c r="BR5" s="411"/>
      <c r="BS5" s="411"/>
      <c r="BT5" s="412"/>
      <c r="BU5" s="399" t="s">
        <v>97</v>
      </c>
      <c r="BV5" s="411"/>
      <c r="BW5" s="411"/>
      <c r="BX5" s="411"/>
      <c r="BY5" s="411"/>
      <c r="BZ5" s="411"/>
      <c r="CA5" s="412"/>
      <c r="CB5" s="399" t="s">
        <v>96</v>
      </c>
      <c r="CC5" s="411"/>
      <c r="CD5" s="411"/>
      <c r="CE5" s="411"/>
      <c r="CF5" s="411"/>
      <c r="CG5" s="411"/>
      <c r="CH5" s="412"/>
      <c r="CI5" s="399" t="s">
        <v>97</v>
      </c>
      <c r="CJ5" s="411"/>
      <c r="CK5" s="411"/>
      <c r="CL5" s="411"/>
      <c r="CM5" s="411"/>
      <c r="CN5" s="411"/>
      <c r="CO5" s="412"/>
      <c r="CP5" s="399" t="s">
        <v>96</v>
      </c>
      <c r="CQ5" s="411"/>
      <c r="CR5" s="411"/>
      <c r="CS5" s="411"/>
      <c r="CT5" s="411"/>
      <c r="CU5" s="411"/>
      <c r="CV5" s="412"/>
      <c r="CW5" s="399" t="s">
        <v>97</v>
      </c>
      <c r="CX5" s="411"/>
      <c r="CY5" s="411"/>
      <c r="CZ5" s="411"/>
      <c r="DA5" s="411"/>
      <c r="DB5" s="411"/>
      <c r="DC5" s="412"/>
      <c r="DD5" s="399" t="s">
        <v>96</v>
      </c>
      <c r="DE5" s="411"/>
      <c r="DF5" s="411"/>
      <c r="DG5" s="411"/>
      <c r="DH5" s="411"/>
      <c r="DI5" s="411"/>
      <c r="DJ5" s="412"/>
      <c r="DK5" s="399" t="s">
        <v>97</v>
      </c>
      <c r="DL5" s="411"/>
      <c r="DM5" s="411"/>
      <c r="DN5" s="411"/>
      <c r="DO5" s="411"/>
      <c r="DP5" s="411"/>
      <c r="DQ5" s="412"/>
    </row>
    <row r="6" spans="1:121" ht="12.75" customHeight="1" x14ac:dyDescent="0.2">
      <c r="A6" s="159"/>
      <c r="B6" s="226"/>
      <c r="C6" s="451" t="s">
        <v>32</v>
      </c>
      <c r="D6" s="400" t="s">
        <v>33</v>
      </c>
      <c r="E6" s="400"/>
      <c r="F6" s="400"/>
      <c r="G6" s="400"/>
      <c r="H6" s="400"/>
      <c r="I6" s="401"/>
      <c r="J6" s="451" t="str">
        <f>C6</f>
        <v>סה"כ מספר תביעות</v>
      </c>
      <c r="K6" s="400" t="s">
        <v>33</v>
      </c>
      <c r="L6" s="400"/>
      <c r="M6" s="400"/>
      <c r="N6" s="400"/>
      <c r="O6" s="400"/>
      <c r="P6" s="401"/>
      <c r="Q6" s="451" t="str">
        <f>J6</f>
        <v>סה"כ מספר תביעות</v>
      </c>
      <c r="R6" s="400" t="s">
        <v>33</v>
      </c>
      <c r="S6" s="400"/>
      <c r="T6" s="400"/>
      <c r="U6" s="400"/>
      <c r="V6" s="400"/>
      <c r="W6" s="401"/>
      <c r="X6" s="451" t="str">
        <f>Q6</f>
        <v>סה"כ מספר תביעות</v>
      </c>
      <c r="Y6" s="400" t="s">
        <v>33</v>
      </c>
      <c r="Z6" s="400"/>
      <c r="AA6" s="400"/>
      <c r="AB6" s="400"/>
      <c r="AC6" s="400"/>
      <c r="AD6" s="401"/>
      <c r="AE6" s="451" t="str">
        <f>X6</f>
        <v>סה"כ מספר תביעות</v>
      </c>
      <c r="AF6" s="400" t="s">
        <v>33</v>
      </c>
      <c r="AG6" s="400"/>
      <c r="AH6" s="400"/>
      <c r="AI6" s="400"/>
      <c r="AJ6" s="400"/>
      <c r="AK6" s="401"/>
      <c r="AL6" s="451" t="str">
        <f>AE6</f>
        <v>סה"כ מספר תביעות</v>
      </c>
      <c r="AM6" s="400" t="s">
        <v>33</v>
      </c>
      <c r="AN6" s="400"/>
      <c r="AO6" s="400"/>
      <c r="AP6" s="400"/>
      <c r="AQ6" s="400"/>
      <c r="AR6" s="401"/>
      <c r="AS6" s="451" t="str">
        <f>AL6</f>
        <v>סה"כ מספר תביעות</v>
      </c>
      <c r="AT6" s="400" t="s">
        <v>33</v>
      </c>
      <c r="AU6" s="400"/>
      <c r="AV6" s="400"/>
      <c r="AW6" s="400"/>
      <c r="AX6" s="400"/>
      <c r="AY6" s="401"/>
      <c r="AZ6" s="451" t="str">
        <f>AS6</f>
        <v>סה"כ מספר תביעות</v>
      </c>
      <c r="BA6" s="400" t="s">
        <v>33</v>
      </c>
      <c r="BB6" s="400"/>
      <c r="BC6" s="400"/>
      <c r="BD6" s="400"/>
      <c r="BE6" s="400"/>
      <c r="BF6" s="401"/>
      <c r="BG6" s="451" t="str">
        <f>AZ6</f>
        <v>סה"כ מספר תביעות</v>
      </c>
      <c r="BH6" s="400" t="s">
        <v>33</v>
      </c>
      <c r="BI6" s="400"/>
      <c r="BJ6" s="400"/>
      <c r="BK6" s="400"/>
      <c r="BL6" s="400"/>
      <c r="BM6" s="401"/>
      <c r="BN6" s="451" t="str">
        <f>AZ6</f>
        <v>סה"כ מספר תביעות</v>
      </c>
      <c r="BO6" s="400" t="s">
        <v>33</v>
      </c>
      <c r="BP6" s="400"/>
      <c r="BQ6" s="400"/>
      <c r="BR6" s="400"/>
      <c r="BS6" s="400"/>
      <c r="BT6" s="401"/>
      <c r="BU6" s="451" t="str">
        <f>BG6</f>
        <v>סה"כ מספר תביעות</v>
      </c>
      <c r="BV6" s="400" t="s">
        <v>33</v>
      </c>
      <c r="BW6" s="400"/>
      <c r="BX6" s="400"/>
      <c r="BY6" s="400"/>
      <c r="BZ6" s="400"/>
      <c r="CA6" s="401"/>
      <c r="CB6" s="451" t="str">
        <f>BN6</f>
        <v>סה"כ מספר תביעות</v>
      </c>
      <c r="CC6" s="400" t="s">
        <v>33</v>
      </c>
      <c r="CD6" s="400"/>
      <c r="CE6" s="400"/>
      <c r="CF6" s="400"/>
      <c r="CG6" s="400"/>
      <c r="CH6" s="401"/>
      <c r="CI6" s="451" t="str">
        <f>BU6</f>
        <v>סה"כ מספר תביעות</v>
      </c>
      <c r="CJ6" s="400" t="s">
        <v>33</v>
      </c>
      <c r="CK6" s="400"/>
      <c r="CL6" s="400"/>
      <c r="CM6" s="400"/>
      <c r="CN6" s="400"/>
      <c r="CO6" s="401"/>
      <c r="CP6" s="451" t="str">
        <f>CB6</f>
        <v>סה"כ מספר תביעות</v>
      </c>
      <c r="CQ6" s="400" t="s">
        <v>33</v>
      </c>
      <c r="CR6" s="400"/>
      <c r="CS6" s="400"/>
      <c r="CT6" s="400"/>
      <c r="CU6" s="400"/>
      <c r="CV6" s="401"/>
      <c r="CW6" s="451" t="str">
        <f>CI6</f>
        <v>סה"כ מספר תביעות</v>
      </c>
      <c r="CX6" s="400" t="s">
        <v>33</v>
      </c>
      <c r="CY6" s="400"/>
      <c r="CZ6" s="400"/>
      <c r="DA6" s="400"/>
      <c r="DB6" s="400"/>
      <c r="DC6" s="401"/>
      <c r="DD6" s="451" t="str">
        <f>CP6</f>
        <v>סה"כ מספר תביעות</v>
      </c>
      <c r="DE6" s="400" t="s">
        <v>33</v>
      </c>
      <c r="DF6" s="400"/>
      <c r="DG6" s="400"/>
      <c r="DH6" s="400"/>
      <c r="DI6" s="400"/>
      <c r="DJ6" s="401"/>
      <c r="DK6" s="451" t="str">
        <f>CW6</f>
        <v>סה"כ מספר תביעות</v>
      </c>
      <c r="DL6" s="400" t="s">
        <v>33</v>
      </c>
      <c r="DM6" s="400"/>
      <c r="DN6" s="400"/>
      <c r="DO6" s="400"/>
      <c r="DP6" s="400"/>
      <c r="DQ6" s="401"/>
    </row>
    <row r="7" spans="1:121" ht="25.5" customHeight="1" x14ac:dyDescent="0.2">
      <c r="A7" s="159"/>
      <c r="B7" s="413" t="s">
        <v>34</v>
      </c>
      <c r="C7" s="403"/>
      <c r="D7" s="240" t="s">
        <v>495</v>
      </c>
      <c r="E7" s="47" t="s">
        <v>496</v>
      </c>
      <c r="F7" s="47" t="s">
        <v>394</v>
      </c>
      <c r="G7" s="47" t="s">
        <v>395</v>
      </c>
      <c r="H7" s="47" t="s">
        <v>396</v>
      </c>
      <c r="I7" s="160" t="s">
        <v>41</v>
      </c>
      <c r="J7" s="403"/>
      <c r="K7" s="240" t="s">
        <v>495</v>
      </c>
      <c r="L7" s="47" t="s">
        <v>496</v>
      </c>
      <c r="M7" s="47" t="s">
        <v>394</v>
      </c>
      <c r="N7" s="47" t="s">
        <v>395</v>
      </c>
      <c r="O7" s="47" t="s">
        <v>396</v>
      </c>
      <c r="P7" s="160" t="s">
        <v>41</v>
      </c>
      <c r="Q7" s="403"/>
      <c r="R7" s="240" t="s">
        <v>495</v>
      </c>
      <c r="S7" s="47" t="s">
        <v>496</v>
      </c>
      <c r="T7" s="47" t="s">
        <v>394</v>
      </c>
      <c r="U7" s="47" t="s">
        <v>395</v>
      </c>
      <c r="V7" s="47" t="s">
        <v>396</v>
      </c>
      <c r="W7" s="160" t="s">
        <v>41</v>
      </c>
      <c r="X7" s="403"/>
      <c r="Y7" s="240" t="s">
        <v>495</v>
      </c>
      <c r="Z7" s="47" t="s">
        <v>496</v>
      </c>
      <c r="AA7" s="47" t="s">
        <v>394</v>
      </c>
      <c r="AB7" s="47" t="s">
        <v>395</v>
      </c>
      <c r="AC7" s="47" t="s">
        <v>396</v>
      </c>
      <c r="AD7" s="160" t="s">
        <v>41</v>
      </c>
      <c r="AE7" s="403"/>
      <c r="AF7" s="240" t="s">
        <v>495</v>
      </c>
      <c r="AG7" s="47" t="s">
        <v>496</v>
      </c>
      <c r="AH7" s="47" t="s">
        <v>394</v>
      </c>
      <c r="AI7" s="47" t="s">
        <v>395</v>
      </c>
      <c r="AJ7" s="47" t="s">
        <v>396</v>
      </c>
      <c r="AK7" s="160" t="s">
        <v>41</v>
      </c>
      <c r="AL7" s="403"/>
      <c r="AM7" s="240" t="s">
        <v>495</v>
      </c>
      <c r="AN7" s="47" t="s">
        <v>496</v>
      </c>
      <c r="AO7" s="47" t="s">
        <v>394</v>
      </c>
      <c r="AP7" s="47" t="s">
        <v>395</v>
      </c>
      <c r="AQ7" s="47" t="s">
        <v>396</v>
      </c>
      <c r="AR7" s="160" t="s">
        <v>41</v>
      </c>
      <c r="AS7" s="403"/>
      <c r="AT7" s="240" t="s">
        <v>495</v>
      </c>
      <c r="AU7" s="47" t="s">
        <v>496</v>
      </c>
      <c r="AV7" s="47" t="s">
        <v>394</v>
      </c>
      <c r="AW7" s="47" t="s">
        <v>395</v>
      </c>
      <c r="AX7" s="47" t="s">
        <v>396</v>
      </c>
      <c r="AY7" s="160" t="s">
        <v>41</v>
      </c>
      <c r="AZ7" s="403"/>
      <c r="BA7" s="240" t="s">
        <v>495</v>
      </c>
      <c r="BB7" s="47" t="s">
        <v>496</v>
      </c>
      <c r="BC7" s="47" t="s">
        <v>394</v>
      </c>
      <c r="BD7" s="47" t="s">
        <v>395</v>
      </c>
      <c r="BE7" s="47" t="s">
        <v>396</v>
      </c>
      <c r="BF7" s="160" t="s">
        <v>41</v>
      </c>
      <c r="BG7" s="403"/>
      <c r="BH7" s="240" t="s">
        <v>495</v>
      </c>
      <c r="BI7" s="47" t="s">
        <v>496</v>
      </c>
      <c r="BJ7" s="47" t="s">
        <v>394</v>
      </c>
      <c r="BK7" s="47" t="s">
        <v>395</v>
      </c>
      <c r="BL7" s="47" t="s">
        <v>396</v>
      </c>
      <c r="BM7" s="160" t="s">
        <v>41</v>
      </c>
      <c r="BN7" s="403"/>
      <c r="BO7" s="240" t="s">
        <v>495</v>
      </c>
      <c r="BP7" s="47" t="s">
        <v>496</v>
      </c>
      <c r="BQ7" s="47" t="s">
        <v>394</v>
      </c>
      <c r="BR7" s="47" t="s">
        <v>395</v>
      </c>
      <c r="BS7" s="47" t="s">
        <v>396</v>
      </c>
      <c r="BT7" s="160" t="s">
        <v>41</v>
      </c>
      <c r="BU7" s="403"/>
      <c r="BV7" s="240" t="s">
        <v>495</v>
      </c>
      <c r="BW7" s="47" t="s">
        <v>496</v>
      </c>
      <c r="BX7" s="47" t="s">
        <v>394</v>
      </c>
      <c r="BY7" s="47" t="s">
        <v>395</v>
      </c>
      <c r="BZ7" s="47" t="s">
        <v>396</v>
      </c>
      <c r="CA7" s="160" t="s">
        <v>41</v>
      </c>
      <c r="CB7" s="403"/>
      <c r="CC7" s="240" t="s">
        <v>495</v>
      </c>
      <c r="CD7" s="47" t="s">
        <v>496</v>
      </c>
      <c r="CE7" s="47" t="s">
        <v>394</v>
      </c>
      <c r="CF7" s="47" t="s">
        <v>395</v>
      </c>
      <c r="CG7" s="47" t="s">
        <v>396</v>
      </c>
      <c r="CH7" s="160" t="s">
        <v>41</v>
      </c>
      <c r="CI7" s="403"/>
      <c r="CJ7" s="240" t="s">
        <v>495</v>
      </c>
      <c r="CK7" s="47" t="s">
        <v>496</v>
      </c>
      <c r="CL7" s="47" t="s">
        <v>394</v>
      </c>
      <c r="CM7" s="47" t="s">
        <v>395</v>
      </c>
      <c r="CN7" s="47" t="s">
        <v>396</v>
      </c>
      <c r="CO7" s="160" t="s">
        <v>41</v>
      </c>
      <c r="CP7" s="403"/>
      <c r="CQ7" s="240" t="s">
        <v>495</v>
      </c>
      <c r="CR7" s="47" t="s">
        <v>496</v>
      </c>
      <c r="CS7" s="47" t="s">
        <v>394</v>
      </c>
      <c r="CT7" s="47" t="s">
        <v>395</v>
      </c>
      <c r="CU7" s="47" t="s">
        <v>396</v>
      </c>
      <c r="CV7" s="160" t="s">
        <v>41</v>
      </c>
      <c r="CW7" s="403"/>
      <c r="CX7" s="240" t="s">
        <v>495</v>
      </c>
      <c r="CY7" s="47" t="s">
        <v>496</v>
      </c>
      <c r="CZ7" s="47" t="s">
        <v>394</v>
      </c>
      <c r="DA7" s="47" t="s">
        <v>395</v>
      </c>
      <c r="DB7" s="47" t="s">
        <v>396</v>
      </c>
      <c r="DC7" s="160" t="s">
        <v>41</v>
      </c>
      <c r="DD7" s="403"/>
      <c r="DE7" s="240" t="s">
        <v>495</v>
      </c>
      <c r="DF7" s="47" t="s">
        <v>496</v>
      </c>
      <c r="DG7" s="47" t="s">
        <v>394</v>
      </c>
      <c r="DH7" s="47" t="s">
        <v>395</v>
      </c>
      <c r="DI7" s="47" t="s">
        <v>396</v>
      </c>
      <c r="DJ7" s="160" t="s">
        <v>41</v>
      </c>
      <c r="DK7" s="403"/>
      <c r="DL7" s="240" t="s">
        <v>495</v>
      </c>
      <c r="DM7" s="47" t="s">
        <v>496</v>
      </c>
      <c r="DN7" s="47" t="s">
        <v>394</v>
      </c>
      <c r="DO7" s="47" t="s">
        <v>395</v>
      </c>
      <c r="DP7" s="47" t="s">
        <v>396</v>
      </c>
      <c r="DQ7" s="160" t="s">
        <v>41</v>
      </c>
    </row>
    <row r="8" spans="1:121" x14ac:dyDescent="0.2">
      <c r="A8" s="159"/>
      <c r="B8" s="414"/>
      <c r="C8" s="247" t="s">
        <v>42</v>
      </c>
      <c r="D8" s="242" t="s">
        <v>43</v>
      </c>
      <c r="E8" s="161" t="s">
        <v>44</v>
      </c>
      <c r="F8" s="161" t="s">
        <v>45</v>
      </c>
      <c r="G8" s="161" t="s">
        <v>46</v>
      </c>
      <c r="H8" s="161" t="s">
        <v>47</v>
      </c>
      <c r="I8" s="162" t="s">
        <v>48</v>
      </c>
      <c r="J8" s="246" t="s">
        <v>49</v>
      </c>
      <c r="K8" s="115" t="s">
        <v>50</v>
      </c>
      <c r="L8" s="55" t="s">
        <v>51</v>
      </c>
      <c r="M8" s="55" t="s">
        <v>52</v>
      </c>
      <c r="N8" s="55" t="s">
        <v>53</v>
      </c>
      <c r="O8" s="55" t="s">
        <v>54</v>
      </c>
      <c r="P8" s="59" t="s">
        <v>55</v>
      </c>
      <c r="Q8" s="246" t="s">
        <v>56</v>
      </c>
      <c r="R8" s="115" t="s">
        <v>57</v>
      </c>
      <c r="S8" s="55" t="s">
        <v>58</v>
      </c>
      <c r="T8" s="55" t="s">
        <v>59</v>
      </c>
      <c r="U8" s="55" t="s">
        <v>60</v>
      </c>
      <c r="V8" s="55" t="s">
        <v>61</v>
      </c>
      <c r="W8" s="59" t="s">
        <v>62</v>
      </c>
      <c r="X8" s="246" t="s">
        <v>63</v>
      </c>
      <c r="Y8" s="115" t="s">
        <v>64</v>
      </c>
      <c r="Z8" s="55" t="s">
        <v>65</v>
      </c>
      <c r="AA8" s="55" t="s">
        <v>66</v>
      </c>
      <c r="AB8" s="55" t="s">
        <v>67</v>
      </c>
      <c r="AC8" s="55" t="s">
        <v>68</v>
      </c>
      <c r="AD8" s="59" t="s">
        <v>69</v>
      </c>
      <c r="AE8" s="246" t="s">
        <v>70</v>
      </c>
      <c r="AF8" s="115" t="s">
        <v>71</v>
      </c>
      <c r="AG8" s="55" t="s">
        <v>98</v>
      </c>
      <c r="AH8" s="55" t="s">
        <v>99</v>
      </c>
      <c r="AI8" s="55" t="s">
        <v>100</v>
      </c>
      <c r="AJ8" s="55" t="s">
        <v>101</v>
      </c>
      <c r="AK8" s="59" t="s">
        <v>102</v>
      </c>
      <c r="AL8" s="246" t="s">
        <v>103</v>
      </c>
      <c r="AM8" s="115" t="s">
        <v>104</v>
      </c>
      <c r="AN8" s="55" t="s">
        <v>105</v>
      </c>
      <c r="AO8" s="55" t="s">
        <v>106</v>
      </c>
      <c r="AP8" s="55" t="s">
        <v>107</v>
      </c>
      <c r="AQ8" s="55" t="s">
        <v>108</v>
      </c>
      <c r="AR8" s="59" t="s">
        <v>109</v>
      </c>
      <c r="AS8" s="246" t="s">
        <v>110</v>
      </c>
      <c r="AT8" s="115" t="s">
        <v>111</v>
      </c>
      <c r="AU8" s="55" t="s">
        <v>112</v>
      </c>
      <c r="AV8" s="55" t="s">
        <v>113</v>
      </c>
      <c r="AW8" s="55" t="s">
        <v>114</v>
      </c>
      <c r="AX8" s="55" t="s">
        <v>115</v>
      </c>
      <c r="AY8" s="59" t="s">
        <v>116</v>
      </c>
      <c r="AZ8" s="246" t="s">
        <v>117</v>
      </c>
      <c r="BA8" s="115" t="s">
        <v>118</v>
      </c>
      <c r="BB8" s="55" t="s">
        <v>119</v>
      </c>
      <c r="BC8" s="55" t="s">
        <v>120</v>
      </c>
      <c r="BD8" s="55" t="s">
        <v>121</v>
      </c>
      <c r="BE8" s="55" t="s">
        <v>122</v>
      </c>
      <c r="BF8" s="59" t="s">
        <v>123</v>
      </c>
      <c r="BG8" s="246" t="s">
        <v>124</v>
      </c>
      <c r="BH8" s="115" t="s">
        <v>125</v>
      </c>
      <c r="BI8" s="55" t="s">
        <v>126</v>
      </c>
      <c r="BJ8" s="55" t="s">
        <v>127</v>
      </c>
      <c r="BK8" s="55" t="s">
        <v>128</v>
      </c>
      <c r="BL8" s="55" t="s">
        <v>129</v>
      </c>
      <c r="BM8" s="59" t="s">
        <v>130</v>
      </c>
      <c r="BN8" s="246" t="s">
        <v>131</v>
      </c>
      <c r="BO8" s="115" t="s">
        <v>132</v>
      </c>
      <c r="BP8" s="55" t="s">
        <v>133</v>
      </c>
      <c r="BQ8" s="55" t="s">
        <v>134</v>
      </c>
      <c r="BR8" s="55" t="s">
        <v>135</v>
      </c>
      <c r="BS8" s="55" t="s">
        <v>136</v>
      </c>
      <c r="BT8" s="59" t="s">
        <v>137</v>
      </c>
      <c r="BU8" s="246" t="s">
        <v>138</v>
      </c>
      <c r="BV8" s="115" t="s">
        <v>139</v>
      </c>
      <c r="BW8" s="55" t="s">
        <v>465</v>
      </c>
      <c r="BX8" s="55" t="s">
        <v>466</v>
      </c>
      <c r="BY8" s="55" t="s">
        <v>467</v>
      </c>
      <c r="BZ8" s="55" t="s">
        <v>468</v>
      </c>
      <c r="CA8" s="59" t="s">
        <v>469</v>
      </c>
      <c r="CB8" s="246" t="s">
        <v>470</v>
      </c>
      <c r="CC8" s="115" t="s">
        <v>471</v>
      </c>
      <c r="CD8" s="55" t="s">
        <v>472</v>
      </c>
      <c r="CE8" s="55" t="s">
        <v>473</v>
      </c>
      <c r="CF8" s="55" t="s">
        <v>474</v>
      </c>
      <c r="CG8" s="55" t="s">
        <v>475</v>
      </c>
      <c r="CH8" s="59" t="s">
        <v>476</v>
      </c>
      <c r="CI8" s="246" t="s">
        <v>477</v>
      </c>
      <c r="CJ8" s="115" t="s">
        <v>478</v>
      </c>
      <c r="CK8" s="55" t="s">
        <v>479</v>
      </c>
      <c r="CL8" s="55" t="s">
        <v>480</v>
      </c>
      <c r="CM8" s="55" t="s">
        <v>481</v>
      </c>
      <c r="CN8" s="55" t="s">
        <v>482</v>
      </c>
      <c r="CO8" s="59" t="s">
        <v>483</v>
      </c>
      <c r="CP8" s="246" t="s">
        <v>484</v>
      </c>
      <c r="CQ8" s="115" t="s">
        <v>485</v>
      </c>
      <c r="CR8" s="55" t="s">
        <v>486</v>
      </c>
      <c r="CS8" s="55" t="s">
        <v>487</v>
      </c>
      <c r="CT8" s="55" t="s">
        <v>488</v>
      </c>
      <c r="CU8" s="55" t="s">
        <v>489</v>
      </c>
      <c r="CV8" s="59" t="s">
        <v>490</v>
      </c>
      <c r="CW8" s="246" t="s">
        <v>491</v>
      </c>
      <c r="CX8" s="115" t="s">
        <v>492</v>
      </c>
      <c r="CY8" s="55" t="s">
        <v>493</v>
      </c>
      <c r="CZ8" s="55" t="s">
        <v>494</v>
      </c>
      <c r="DA8" s="55" t="s">
        <v>504</v>
      </c>
      <c r="DB8" s="55" t="s">
        <v>505</v>
      </c>
      <c r="DC8" s="59" t="s">
        <v>506</v>
      </c>
      <c r="DD8" s="246" t="s">
        <v>507</v>
      </c>
      <c r="DE8" s="115" t="s">
        <v>508</v>
      </c>
      <c r="DF8" s="55" t="s">
        <v>509</v>
      </c>
      <c r="DG8" s="55" t="s">
        <v>510</v>
      </c>
      <c r="DH8" s="55" t="s">
        <v>511</v>
      </c>
      <c r="DI8" s="55" t="s">
        <v>512</v>
      </c>
      <c r="DJ8" s="59" t="s">
        <v>513</v>
      </c>
      <c r="DK8" s="246" t="s">
        <v>514</v>
      </c>
      <c r="DL8" s="57" t="s">
        <v>515</v>
      </c>
      <c r="DM8" s="55" t="s">
        <v>516</v>
      </c>
      <c r="DN8" s="55" t="s">
        <v>517</v>
      </c>
      <c r="DO8" s="55" t="s">
        <v>518</v>
      </c>
      <c r="DP8" s="55" t="s">
        <v>519</v>
      </c>
      <c r="DQ8" s="59" t="s">
        <v>520</v>
      </c>
    </row>
    <row r="9" spans="1:121" x14ac:dyDescent="0.2">
      <c r="A9" s="163" t="s">
        <v>72</v>
      </c>
      <c r="B9" s="227" t="s">
        <v>73</v>
      </c>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5"/>
      <c r="BF9" s="175"/>
      <c r="BG9" s="175"/>
      <c r="BH9" s="175"/>
      <c r="BI9" s="175"/>
      <c r="BJ9" s="175"/>
      <c r="BK9" s="175"/>
      <c r="BL9" s="175"/>
      <c r="BM9" s="175"/>
      <c r="BN9" s="175"/>
      <c r="BO9" s="175"/>
      <c r="BP9" s="175"/>
      <c r="BQ9" s="175"/>
      <c r="BR9" s="175"/>
      <c r="BS9" s="175"/>
      <c r="BT9" s="175"/>
      <c r="BU9" s="175"/>
      <c r="BV9" s="175"/>
      <c r="BW9" s="175"/>
      <c r="BX9" s="175"/>
      <c r="BY9" s="175"/>
      <c r="BZ9" s="175"/>
      <c r="CA9" s="175"/>
      <c r="CB9" s="175"/>
      <c r="CC9" s="175"/>
      <c r="CD9" s="175"/>
      <c r="CE9" s="175"/>
      <c r="CF9" s="175"/>
      <c r="CG9" s="175"/>
      <c r="CH9" s="175"/>
      <c r="CI9" s="175"/>
      <c r="CJ9" s="175"/>
      <c r="CK9" s="175"/>
      <c r="CL9" s="175"/>
      <c r="CM9" s="175"/>
      <c r="CN9" s="175"/>
      <c r="CO9" s="175"/>
      <c r="CP9" s="175"/>
      <c r="CQ9" s="175"/>
      <c r="CR9" s="175"/>
      <c r="CS9" s="175"/>
      <c r="CT9" s="175"/>
      <c r="CU9" s="175"/>
      <c r="CV9" s="175"/>
      <c r="CW9" s="175"/>
      <c r="CX9" s="175"/>
      <c r="CY9" s="175"/>
      <c r="CZ9" s="175"/>
      <c r="DA9" s="175"/>
      <c r="DB9" s="175"/>
      <c r="DC9" s="175"/>
      <c r="DD9" s="175"/>
      <c r="DE9" s="175"/>
      <c r="DF9" s="175"/>
      <c r="DG9" s="175"/>
      <c r="DH9" s="175"/>
      <c r="DI9" s="175"/>
      <c r="DJ9" s="175"/>
      <c r="DK9" s="175"/>
      <c r="DL9" s="175"/>
      <c r="DM9" s="175"/>
      <c r="DN9" s="175"/>
      <c r="DO9" s="175"/>
      <c r="DP9" s="175"/>
      <c r="DQ9" s="175"/>
    </row>
    <row r="10" spans="1:121" x14ac:dyDescent="0.2">
      <c r="A10" s="166">
        <v>1</v>
      </c>
      <c r="B10" s="167" t="s">
        <v>74</v>
      </c>
      <c r="C10" s="318"/>
      <c r="D10" s="244"/>
      <c r="E10" s="177"/>
      <c r="F10" s="177"/>
      <c r="G10" s="177"/>
      <c r="H10" s="177"/>
      <c r="I10" s="178"/>
      <c r="J10" s="318"/>
      <c r="K10" s="244"/>
      <c r="L10" s="177"/>
      <c r="M10" s="177"/>
      <c r="N10" s="177"/>
      <c r="O10" s="177"/>
      <c r="P10" s="178"/>
      <c r="Q10" s="318"/>
      <c r="R10" s="244"/>
      <c r="S10" s="177"/>
      <c r="T10" s="177"/>
      <c r="U10" s="177"/>
      <c r="V10" s="177"/>
      <c r="W10" s="178"/>
      <c r="X10" s="318"/>
      <c r="Y10" s="244"/>
      <c r="Z10" s="177"/>
      <c r="AA10" s="177"/>
      <c r="AB10" s="177"/>
      <c r="AC10" s="177"/>
      <c r="AD10" s="178"/>
      <c r="AE10" s="318"/>
      <c r="AF10" s="244"/>
      <c r="AG10" s="177"/>
      <c r="AH10" s="177"/>
      <c r="AI10" s="177"/>
      <c r="AJ10" s="177"/>
      <c r="AK10" s="178"/>
      <c r="AL10" s="318"/>
      <c r="AM10" s="244"/>
      <c r="AN10" s="177"/>
      <c r="AO10" s="177"/>
      <c r="AP10" s="177"/>
      <c r="AQ10" s="177"/>
      <c r="AR10" s="178"/>
      <c r="AS10" s="318"/>
      <c r="AT10" s="244"/>
      <c r="AU10" s="177"/>
      <c r="AV10" s="177"/>
      <c r="AW10" s="177"/>
      <c r="AX10" s="177"/>
      <c r="AY10" s="178"/>
      <c r="AZ10" s="318"/>
      <c r="BA10" s="244"/>
      <c r="BB10" s="177"/>
      <c r="BC10" s="177"/>
      <c r="BD10" s="177"/>
      <c r="BE10" s="177"/>
      <c r="BF10" s="178"/>
      <c r="BG10" s="318"/>
      <c r="BH10" s="244"/>
      <c r="BI10" s="177"/>
      <c r="BJ10" s="177"/>
      <c r="BK10" s="177"/>
      <c r="BL10" s="177"/>
      <c r="BM10" s="178"/>
      <c r="BN10" s="318"/>
      <c r="BO10" s="244"/>
      <c r="BP10" s="177"/>
      <c r="BQ10" s="177"/>
      <c r="BR10" s="177"/>
      <c r="BS10" s="177"/>
      <c r="BT10" s="178"/>
      <c r="BU10" s="318"/>
      <c r="BV10" s="244"/>
      <c r="BW10" s="177"/>
      <c r="BX10" s="177"/>
      <c r="BY10" s="177"/>
      <c r="BZ10" s="177"/>
      <c r="CA10" s="178"/>
      <c r="CB10" s="318"/>
      <c r="CC10" s="244"/>
      <c r="CD10" s="177"/>
      <c r="CE10" s="177"/>
      <c r="CF10" s="177"/>
      <c r="CG10" s="177"/>
      <c r="CH10" s="178"/>
      <c r="CI10" s="318"/>
      <c r="CJ10" s="244"/>
      <c r="CK10" s="177"/>
      <c r="CL10" s="177"/>
      <c r="CM10" s="177"/>
      <c r="CN10" s="177"/>
      <c r="CO10" s="178"/>
      <c r="CP10" s="318"/>
      <c r="CQ10" s="244"/>
      <c r="CR10" s="177"/>
      <c r="CS10" s="177"/>
      <c r="CT10" s="177"/>
      <c r="CU10" s="177"/>
      <c r="CV10" s="178"/>
      <c r="CW10" s="318"/>
      <c r="CX10" s="244"/>
      <c r="CY10" s="177"/>
      <c r="CZ10" s="177"/>
      <c r="DA10" s="177"/>
      <c r="DB10" s="177"/>
      <c r="DC10" s="178"/>
      <c r="DD10" s="318"/>
      <c r="DE10" s="244"/>
      <c r="DF10" s="177"/>
      <c r="DG10" s="177"/>
      <c r="DH10" s="177"/>
      <c r="DI10" s="177"/>
      <c r="DJ10" s="178"/>
      <c r="DK10" s="318"/>
      <c r="DL10" s="244"/>
      <c r="DM10" s="177"/>
      <c r="DN10" s="177"/>
      <c r="DO10" s="177"/>
      <c r="DP10" s="177"/>
      <c r="DQ10" s="178"/>
    </row>
    <row r="11" spans="1:121" x14ac:dyDescent="0.2">
      <c r="A11" s="166">
        <f>A10+1</f>
        <v>2</v>
      </c>
      <c r="B11" s="167" t="s">
        <v>75</v>
      </c>
      <c r="C11" s="318"/>
      <c r="D11" s="244"/>
      <c r="E11" s="177"/>
      <c r="F11" s="177"/>
      <c r="G11" s="177"/>
      <c r="H11" s="177"/>
      <c r="I11" s="178"/>
      <c r="J11" s="318"/>
      <c r="K11" s="244"/>
      <c r="L11" s="177"/>
      <c r="M11" s="177"/>
      <c r="N11" s="177"/>
      <c r="O11" s="177"/>
      <c r="P11" s="178"/>
      <c r="Q11" s="318"/>
      <c r="R11" s="244"/>
      <c r="S11" s="177"/>
      <c r="T11" s="177"/>
      <c r="U11" s="177"/>
      <c r="V11" s="177"/>
      <c r="W11" s="178"/>
      <c r="X11" s="318"/>
      <c r="Y11" s="244"/>
      <c r="Z11" s="177"/>
      <c r="AA11" s="177"/>
      <c r="AB11" s="177"/>
      <c r="AC11" s="177"/>
      <c r="AD11" s="178"/>
      <c r="AE11" s="318"/>
      <c r="AF11" s="244"/>
      <c r="AG11" s="177"/>
      <c r="AH11" s="177"/>
      <c r="AI11" s="177"/>
      <c r="AJ11" s="177"/>
      <c r="AK11" s="178"/>
      <c r="AL11" s="318"/>
      <c r="AM11" s="244"/>
      <c r="AN11" s="177"/>
      <c r="AO11" s="177"/>
      <c r="AP11" s="177"/>
      <c r="AQ11" s="177"/>
      <c r="AR11" s="178"/>
      <c r="AS11" s="318"/>
      <c r="AT11" s="244"/>
      <c r="AU11" s="177"/>
      <c r="AV11" s="177"/>
      <c r="AW11" s="177"/>
      <c r="AX11" s="177"/>
      <c r="AY11" s="178"/>
      <c r="AZ11" s="318"/>
      <c r="BA11" s="244"/>
      <c r="BB11" s="177"/>
      <c r="BC11" s="177"/>
      <c r="BD11" s="177"/>
      <c r="BE11" s="177"/>
      <c r="BF11" s="178"/>
      <c r="BG11" s="318"/>
      <c r="BH11" s="244"/>
      <c r="BI11" s="177"/>
      <c r="BJ11" s="177"/>
      <c r="BK11" s="177"/>
      <c r="BL11" s="177"/>
      <c r="BM11" s="178"/>
      <c r="BN11" s="318"/>
      <c r="BO11" s="244"/>
      <c r="BP11" s="177"/>
      <c r="BQ11" s="177"/>
      <c r="BR11" s="177"/>
      <c r="BS11" s="177"/>
      <c r="BT11" s="178"/>
      <c r="BU11" s="318"/>
      <c r="BV11" s="244"/>
      <c r="BW11" s="177"/>
      <c r="BX11" s="177"/>
      <c r="BY11" s="177"/>
      <c r="BZ11" s="177"/>
      <c r="CA11" s="178"/>
      <c r="CB11" s="318"/>
      <c r="CC11" s="244"/>
      <c r="CD11" s="177"/>
      <c r="CE11" s="177"/>
      <c r="CF11" s="177"/>
      <c r="CG11" s="177"/>
      <c r="CH11" s="178"/>
      <c r="CI11" s="318"/>
      <c r="CJ11" s="244"/>
      <c r="CK11" s="177"/>
      <c r="CL11" s="177"/>
      <c r="CM11" s="177"/>
      <c r="CN11" s="177"/>
      <c r="CO11" s="178"/>
      <c r="CP11" s="318"/>
      <c r="CQ11" s="244"/>
      <c r="CR11" s="177"/>
      <c r="CS11" s="177"/>
      <c r="CT11" s="177"/>
      <c r="CU11" s="177"/>
      <c r="CV11" s="178"/>
      <c r="CW11" s="318"/>
      <c r="CX11" s="244"/>
      <c r="CY11" s="177"/>
      <c r="CZ11" s="177"/>
      <c r="DA11" s="177"/>
      <c r="DB11" s="177"/>
      <c r="DC11" s="178"/>
      <c r="DD11" s="318"/>
      <c r="DE11" s="244"/>
      <c r="DF11" s="177"/>
      <c r="DG11" s="177"/>
      <c r="DH11" s="177"/>
      <c r="DI11" s="177"/>
      <c r="DJ11" s="178"/>
      <c r="DK11" s="318"/>
      <c r="DL11" s="244"/>
      <c r="DM11" s="177"/>
      <c r="DN11" s="177"/>
      <c r="DO11" s="177"/>
      <c r="DP11" s="177"/>
      <c r="DQ11" s="178"/>
    </row>
    <row r="12" spans="1:121" x14ac:dyDescent="0.2">
      <c r="A12" s="166">
        <v>3</v>
      </c>
      <c r="B12" s="167" t="s">
        <v>498</v>
      </c>
      <c r="C12" s="250">
        <f>SUM(D12:I12)</f>
        <v>0</v>
      </c>
      <c r="D12" s="314"/>
      <c r="E12" s="308"/>
      <c r="F12" s="314"/>
      <c r="G12" s="314"/>
      <c r="H12" s="314"/>
      <c r="I12" s="315"/>
      <c r="J12" s="250">
        <f>SUM(K12:P12)</f>
        <v>0</v>
      </c>
      <c r="K12" s="314"/>
      <c r="L12" s="308"/>
      <c r="M12" s="314"/>
      <c r="N12" s="314"/>
      <c r="O12" s="314"/>
      <c r="P12" s="315"/>
      <c r="Q12" s="250">
        <f>SUM(R12:W12)</f>
        <v>0</v>
      </c>
      <c r="R12" s="314"/>
      <c r="S12" s="308"/>
      <c r="T12" s="314"/>
      <c r="U12" s="314"/>
      <c r="V12" s="314"/>
      <c r="W12" s="315"/>
      <c r="X12" s="250">
        <f>SUM(Y12:AD12)</f>
        <v>0</v>
      </c>
      <c r="Y12" s="314"/>
      <c r="Z12" s="308"/>
      <c r="AA12" s="314"/>
      <c r="AB12" s="314"/>
      <c r="AC12" s="314"/>
      <c r="AD12" s="315"/>
      <c r="AE12" s="250">
        <f>SUM(AF12:AK12)</f>
        <v>0</v>
      </c>
      <c r="AF12" s="314"/>
      <c r="AG12" s="308"/>
      <c r="AH12" s="314"/>
      <c r="AI12" s="314"/>
      <c r="AJ12" s="314"/>
      <c r="AK12" s="315"/>
      <c r="AL12" s="250">
        <f>SUM(AM12:AR12)</f>
        <v>0</v>
      </c>
      <c r="AM12" s="314"/>
      <c r="AN12" s="308"/>
      <c r="AO12" s="314"/>
      <c r="AP12" s="314"/>
      <c r="AQ12" s="314"/>
      <c r="AR12" s="315"/>
      <c r="AS12" s="250">
        <f>SUM(AT12:AY12)</f>
        <v>0</v>
      </c>
      <c r="AT12" s="314"/>
      <c r="AU12" s="308"/>
      <c r="AV12" s="314"/>
      <c r="AW12" s="314"/>
      <c r="AX12" s="314"/>
      <c r="AY12" s="315"/>
      <c r="AZ12" s="250">
        <f>SUM(BA12:BF12)</f>
        <v>0</v>
      </c>
      <c r="BA12" s="314"/>
      <c r="BB12" s="308"/>
      <c r="BC12" s="314"/>
      <c r="BD12" s="314"/>
      <c r="BE12" s="314"/>
      <c r="BF12" s="315"/>
      <c r="BG12" s="250">
        <f>SUM(BH12:BM12)</f>
        <v>0</v>
      </c>
      <c r="BH12" s="314"/>
      <c r="BI12" s="308"/>
      <c r="BJ12" s="314"/>
      <c r="BK12" s="314"/>
      <c r="BL12" s="314"/>
      <c r="BM12" s="315"/>
      <c r="BN12" s="250">
        <f>SUM(BO12:BT12)</f>
        <v>0</v>
      </c>
      <c r="BO12" s="314"/>
      <c r="BP12" s="308"/>
      <c r="BQ12" s="314"/>
      <c r="BR12" s="314"/>
      <c r="BS12" s="314"/>
      <c r="BT12" s="315"/>
      <c r="BU12" s="250">
        <f>SUM(BV12:CA12)</f>
        <v>0</v>
      </c>
      <c r="BV12" s="314"/>
      <c r="BW12" s="308"/>
      <c r="BX12" s="314"/>
      <c r="BY12" s="314"/>
      <c r="BZ12" s="314"/>
      <c r="CA12" s="315"/>
      <c r="CB12" s="250">
        <f>SUM(CC12:CH12)</f>
        <v>0</v>
      </c>
      <c r="CC12" s="314"/>
      <c r="CD12" s="308"/>
      <c r="CE12" s="314"/>
      <c r="CF12" s="314"/>
      <c r="CG12" s="314"/>
      <c r="CH12" s="315"/>
      <c r="CI12" s="250">
        <f>SUM(CJ12:CO12)</f>
        <v>0</v>
      </c>
      <c r="CJ12" s="314"/>
      <c r="CK12" s="308"/>
      <c r="CL12" s="314"/>
      <c r="CM12" s="314"/>
      <c r="CN12" s="314"/>
      <c r="CO12" s="315"/>
      <c r="CP12" s="250">
        <f>SUM(CQ12:CV12)</f>
        <v>0</v>
      </c>
      <c r="CQ12" s="314"/>
      <c r="CR12" s="308"/>
      <c r="CS12" s="314"/>
      <c r="CT12" s="314"/>
      <c r="CU12" s="314"/>
      <c r="CV12" s="315"/>
      <c r="CW12" s="250">
        <f>SUM(CX12:DC12)</f>
        <v>0</v>
      </c>
      <c r="CX12" s="314"/>
      <c r="CY12" s="308"/>
      <c r="CZ12" s="314"/>
      <c r="DA12" s="314"/>
      <c r="DB12" s="314"/>
      <c r="DC12" s="315"/>
      <c r="DD12" s="250">
        <f>SUM(DE12:DJ12)</f>
        <v>0</v>
      </c>
      <c r="DE12" s="314"/>
      <c r="DF12" s="308"/>
      <c r="DG12" s="314"/>
      <c r="DH12" s="314"/>
      <c r="DI12" s="314"/>
      <c r="DJ12" s="315"/>
      <c r="DK12" s="250">
        <f>SUM(DL12:DQ12)</f>
        <v>0</v>
      </c>
      <c r="DL12" s="314"/>
      <c r="DM12" s="308"/>
      <c r="DN12" s="314"/>
      <c r="DO12" s="314"/>
      <c r="DP12" s="314"/>
      <c r="DQ12" s="315"/>
    </row>
    <row r="13" spans="1:121" x14ac:dyDescent="0.2">
      <c r="A13" s="166" t="s">
        <v>522</v>
      </c>
      <c r="B13" s="167" t="s">
        <v>499</v>
      </c>
      <c r="C13" s="250">
        <f>SUM(D13:I13)</f>
        <v>0</v>
      </c>
      <c r="D13" s="314"/>
      <c r="E13" s="308"/>
      <c r="F13" s="314"/>
      <c r="G13" s="314"/>
      <c r="H13" s="314"/>
      <c r="I13" s="315"/>
      <c r="J13" s="250">
        <f>SUM(K13:P13)</f>
        <v>0</v>
      </c>
      <c r="K13" s="314"/>
      <c r="L13" s="308"/>
      <c r="M13" s="314"/>
      <c r="N13" s="314"/>
      <c r="O13" s="314"/>
      <c r="P13" s="315"/>
      <c r="Q13" s="250">
        <f>SUM(R13:W13)</f>
        <v>0</v>
      </c>
      <c r="R13" s="314"/>
      <c r="S13" s="308"/>
      <c r="T13" s="314"/>
      <c r="U13" s="314"/>
      <c r="V13" s="314"/>
      <c r="W13" s="315"/>
      <c r="X13" s="250">
        <f>SUM(Y13:AD13)</f>
        <v>0</v>
      </c>
      <c r="Y13" s="314"/>
      <c r="Z13" s="308"/>
      <c r="AA13" s="314"/>
      <c r="AB13" s="314"/>
      <c r="AC13" s="314"/>
      <c r="AD13" s="315"/>
      <c r="AE13" s="250">
        <f>SUM(AF13:AK13)</f>
        <v>0</v>
      </c>
      <c r="AF13" s="314"/>
      <c r="AG13" s="308"/>
      <c r="AH13" s="314"/>
      <c r="AI13" s="314"/>
      <c r="AJ13" s="314"/>
      <c r="AK13" s="315"/>
      <c r="AL13" s="250">
        <f>SUM(AM13:AR13)</f>
        <v>0</v>
      </c>
      <c r="AM13" s="314"/>
      <c r="AN13" s="308"/>
      <c r="AO13" s="314"/>
      <c r="AP13" s="314"/>
      <c r="AQ13" s="314"/>
      <c r="AR13" s="315"/>
      <c r="AS13" s="250">
        <f>SUM(AT13:AY13)</f>
        <v>0</v>
      </c>
      <c r="AT13" s="314"/>
      <c r="AU13" s="308"/>
      <c r="AV13" s="314"/>
      <c r="AW13" s="314"/>
      <c r="AX13" s="314"/>
      <c r="AY13" s="315"/>
      <c r="AZ13" s="250">
        <f>SUM(BA13:BF13)</f>
        <v>0</v>
      </c>
      <c r="BA13" s="314"/>
      <c r="BB13" s="308"/>
      <c r="BC13" s="314"/>
      <c r="BD13" s="314"/>
      <c r="BE13" s="314"/>
      <c r="BF13" s="315"/>
      <c r="BG13" s="250">
        <f>SUM(BH13:BM13)</f>
        <v>0</v>
      </c>
      <c r="BH13" s="314"/>
      <c r="BI13" s="308"/>
      <c r="BJ13" s="314"/>
      <c r="BK13" s="314"/>
      <c r="BL13" s="314"/>
      <c r="BM13" s="315"/>
      <c r="BN13" s="250">
        <f>SUM(BO13:BT13)</f>
        <v>0</v>
      </c>
      <c r="BO13" s="314"/>
      <c r="BP13" s="308"/>
      <c r="BQ13" s="314"/>
      <c r="BR13" s="314"/>
      <c r="BS13" s="314"/>
      <c r="BT13" s="315"/>
      <c r="BU13" s="250">
        <f>SUM(BV13:CA13)</f>
        <v>0</v>
      </c>
      <c r="BV13" s="314"/>
      <c r="BW13" s="308"/>
      <c r="BX13" s="314"/>
      <c r="BY13" s="314"/>
      <c r="BZ13" s="314"/>
      <c r="CA13" s="315"/>
      <c r="CB13" s="250">
        <f>SUM(CC13:CH13)</f>
        <v>0</v>
      </c>
      <c r="CC13" s="314"/>
      <c r="CD13" s="308"/>
      <c r="CE13" s="314"/>
      <c r="CF13" s="314"/>
      <c r="CG13" s="314"/>
      <c r="CH13" s="315"/>
      <c r="CI13" s="250">
        <f>SUM(CJ13:CO13)</f>
        <v>0</v>
      </c>
      <c r="CJ13" s="314"/>
      <c r="CK13" s="308"/>
      <c r="CL13" s="314"/>
      <c r="CM13" s="314"/>
      <c r="CN13" s="314"/>
      <c r="CO13" s="315"/>
      <c r="CP13" s="250">
        <f>SUM(CQ13:CV13)</f>
        <v>0</v>
      </c>
      <c r="CQ13" s="314"/>
      <c r="CR13" s="308"/>
      <c r="CS13" s="314"/>
      <c r="CT13" s="314"/>
      <c r="CU13" s="314"/>
      <c r="CV13" s="315"/>
      <c r="CW13" s="250">
        <f>SUM(CX13:DC13)</f>
        <v>0</v>
      </c>
      <c r="CX13" s="314"/>
      <c r="CY13" s="308"/>
      <c r="CZ13" s="314"/>
      <c r="DA13" s="314"/>
      <c r="DB13" s="314"/>
      <c r="DC13" s="315"/>
      <c r="DD13" s="250">
        <f>SUM(DE13:DJ13)</f>
        <v>0</v>
      </c>
      <c r="DE13" s="314"/>
      <c r="DF13" s="308"/>
      <c r="DG13" s="314"/>
      <c r="DH13" s="314"/>
      <c r="DI13" s="314"/>
      <c r="DJ13" s="315"/>
      <c r="DK13" s="250">
        <f>SUM(DL13:DQ13)</f>
        <v>0</v>
      </c>
      <c r="DL13" s="314"/>
      <c r="DM13" s="308"/>
      <c r="DN13" s="314"/>
      <c r="DO13" s="314"/>
      <c r="DP13" s="314"/>
      <c r="DQ13" s="315"/>
    </row>
    <row r="14" spans="1:121" x14ac:dyDescent="0.2">
      <c r="A14" s="166">
        <v>4</v>
      </c>
      <c r="B14" s="167" t="s">
        <v>77</v>
      </c>
      <c r="C14" s="250">
        <f>SUM(D14:I14)</f>
        <v>0</v>
      </c>
      <c r="D14" s="314"/>
      <c r="E14" s="308"/>
      <c r="F14" s="314"/>
      <c r="G14" s="314"/>
      <c r="H14" s="314"/>
      <c r="I14" s="315"/>
      <c r="J14" s="250">
        <f>SUM(K14:P14)</f>
        <v>0</v>
      </c>
      <c r="K14" s="314"/>
      <c r="L14" s="308"/>
      <c r="M14" s="314"/>
      <c r="N14" s="314"/>
      <c r="O14" s="314"/>
      <c r="P14" s="315"/>
      <c r="Q14" s="250">
        <f>SUM(R14:W14)</f>
        <v>0</v>
      </c>
      <c r="R14" s="314"/>
      <c r="S14" s="308"/>
      <c r="T14" s="314"/>
      <c r="U14" s="314"/>
      <c r="V14" s="314"/>
      <c r="W14" s="315"/>
      <c r="X14" s="250">
        <f>SUM(Y14:AD14)</f>
        <v>0</v>
      </c>
      <c r="Y14" s="314"/>
      <c r="Z14" s="308"/>
      <c r="AA14" s="314"/>
      <c r="AB14" s="314"/>
      <c r="AC14" s="314"/>
      <c r="AD14" s="315"/>
      <c r="AE14" s="250">
        <f>SUM(AF14:AK14)</f>
        <v>0</v>
      </c>
      <c r="AF14" s="314"/>
      <c r="AG14" s="308"/>
      <c r="AH14" s="314"/>
      <c r="AI14" s="314"/>
      <c r="AJ14" s="314"/>
      <c r="AK14" s="315"/>
      <c r="AL14" s="250">
        <f>SUM(AM14:AR14)</f>
        <v>0</v>
      </c>
      <c r="AM14" s="314"/>
      <c r="AN14" s="308"/>
      <c r="AO14" s="314"/>
      <c r="AP14" s="314"/>
      <c r="AQ14" s="314"/>
      <c r="AR14" s="315"/>
      <c r="AS14" s="250">
        <f>SUM(AT14:AY14)</f>
        <v>0</v>
      </c>
      <c r="AT14" s="314"/>
      <c r="AU14" s="308"/>
      <c r="AV14" s="314"/>
      <c r="AW14" s="314"/>
      <c r="AX14" s="314"/>
      <c r="AY14" s="315"/>
      <c r="AZ14" s="250">
        <f>SUM(BA14:BF14)</f>
        <v>0</v>
      </c>
      <c r="BA14" s="314"/>
      <c r="BB14" s="308"/>
      <c r="BC14" s="314"/>
      <c r="BD14" s="314"/>
      <c r="BE14" s="314"/>
      <c r="BF14" s="315"/>
      <c r="BG14" s="250">
        <f>SUM(BH14:BM14)</f>
        <v>0</v>
      </c>
      <c r="BH14" s="314"/>
      <c r="BI14" s="308"/>
      <c r="BJ14" s="314"/>
      <c r="BK14" s="314"/>
      <c r="BL14" s="314"/>
      <c r="BM14" s="315"/>
      <c r="BN14" s="250">
        <f>SUM(BO14:BT14)</f>
        <v>0</v>
      </c>
      <c r="BO14" s="314"/>
      <c r="BP14" s="308"/>
      <c r="BQ14" s="314"/>
      <c r="BR14" s="314"/>
      <c r="BS14" s="314"/>
      <c r="BT14" s="315"/>
      <c r="BU14" s="250">
        <f>SUM(BV14:CA14)</f>
        <v>0</v>
      </c>
      <c r="BV14" s="314"/>
      <c r="BW14" s="308"/>
      <c r="BX14" s="314"/>
      <c r="BY14" s="314"/>
      <c r="BZ14" s="314"/>
      <c r="CA14" s="315"/>
      <c r="CB14" s="250">
        <f>SUM(CC14:CH14)</f>
        <v>0</v>
      </c>
      <c r="CC14" s="314"/>
      <c r="CD14" s="308"/>
      <c r="CE14" s="314"/>
      <c r="CF14" s="314"/>
      <c r="CG14" s="314"/>
      <c r="CH14" s="315"/>
      <c r="CI14" s="250">
        <f>SUM(CJ14:CO14)</f>
        <v>0</v>
      </c>
      <c r="CJ14" s="314"/>
      <c r="CK14" s="308"/>
      <c r="CL14" s="314"/>
      <c r="CM14" s="314"/>
      <c r="CN14" s="314"/>
      <c r="CO14" s="315"/>
      <c r="CP14" s="250">
        <f>SUM(CQ14:CV14)</f>
        <v>0</v>
      </c>
      <c r="CQ14" s="314"/>
      <c r="CR14" s="308"/>
      <c r="CS14" s="314"/>
      <c r="CT14" s="314"/>
      <c r="CU14" s="314"/>
      <c r="CV14" s="315"/>
      <c r="CW14" s="250">
        <f>SUM(CX14:DC14)</f>
        <v>0</v>
      </c>
      <c r="CX14" s="314"/>
      <c r="CY14" s="308"/>
      <c r="CZ14" s="314"/>
      <c r="DA14" s="314"/>
      <c r="DB14" s="314"/>
      <c r="DC14" s="315"/>
      <c r="DD14" s="250">
        <f>SUM(DE14:DJ14)</f>
        <v>0</v>
      </c>
      <c r="DE14" s="314"/>
      <c r="DF14" s="308"/>
      <c r="DG14" s="314"/>
      <c r="DH14" s="314"/>
      <c r="DI14" s="314"/>
      <c r="DJ14" s="315"/>
      <c r="DK14" s="250">
        <f>SUM(DL14:DQ14)</f>
        <v>0</v>
      </c>
      <c r="DL14" s="314"/>
      <c r="DM14" s="308"/>
      <c r="DN14" s="314"/>
      <c r="DO14" s="314"/>
      <c r="DP14" s="314"/>
      <c r="DQ14" s="315"/>
    </row>
    <row r="15" spans="1:121" x14ac:dyDescent="0.2">
      <c r="A15" s="166">
        <v>5</v>
      </c>
      <c r="B15" s="167" t="s">
        <v>78</v>
      </c>
      <c r="C15" s="250">
        <f>SUM(D15:I15)</f>
        <v>0</v>
      </c>
      <c r="D15" s="314"/>
      <c r="E15" s="308"/>
      <c r="F15" s="314"/>
      <c r="G15" s="314"/>
      <c r="H15" s="314"/>
      <c r="I15" s="315"/>
      <c r="J15" s="250">
        <f>SUM(K15:P15)</f>
        <v>0</v>
      </c>
      <c r="K15" s="314"/>
      <c r="L15" s="308"/>
      <c r="M15" s="314"/>
      <c r="N15" s="314"/>
      <c r="O15" s="314"/>
      <c r="P15" s="315"/>
      <c r="Q15" s="250">
        <f>SUM(R15:W15)</f>
        <v>0</v>
      </c>
      <c r="R15" s="314"/>
      <c r="S15" s="308"/>
      <c r="T15" s="314"/>
      <c r="U15" s="314"/>
      <c r="V15" s="314"/>
      <c r="W15" s="315"/>
      <c r="X15" s="250">
        <f>SUM(Y15:AD15)</f>
        <v>0</v>
      </c>
      <c r="Y15" s="314"/>
      <c r="Z15" s="308"/>
      <c r="AA15" s="314"/>
      <c r="AB15" s="314"/>
      <c r="AC15" s="314"/>
      <c r="AD15" s="315"/>
      <c r="AE15" s="250">
        <f>SUM(AF15:AK15)</f>
        <v>0</v>
      </c>
      <c r="AF15" s="314"/>
      <c r="AG15" s="308"/>
      <c r="AH15" s="314"/>
      <c r="AI15" s="314"/>
      <c r="AJ15" s="314"/>
      <c r="AK15" s="315"/>
      <c r="AL15" s="250">
        <f>SUM(AM15:AR15)</f>
        <v>0</v>
      </c>
      <c r="AM15" s="314"/>
      <c r="AN15" s="308"/>
      <c r="AO15" s="314"/>
      <c r="AP15" s="314"/>
      <c r="AQ15" s="314"/>
      <c r="AR15" s="315"/>
      <c r="AS15" s="250">
        <f>SUM(AT15:AY15)</f>
        <v>0</v>
      </c>
      <c r="AT15" s="314"/>
      <c r="AU15" s="308"/>
      <c r="AV15" s="314"/>
      <c r="AW15" s="314"/>
      <c r="AX15" s="314"/>
      <c r="AY15" s="315"/>
      <c r="AZ15" s="250">
        <f>SUM(BA15:BF15)</f>
        <v>0</v>
      </c>
      <c r="BA15" s="314"/>
      <c r="BB15" s="308"/>
      <c r="BC15" s="314"/>
      <c r="BD15" s="314"/>
      <c r="BE15" s="314"/>
      <c r="BF15" s="315"/>
      <c r="BG15" s="250">
        <f>SUM(BH15:BM15)</f>
        <v>0</v>
      </c>
      <c r="BH15" s="314"/>
      <c r="BI15" s="308"/>
      <c r="BJ15" s="314"/>
      <c r="BK15" s="314"/>
      <c r="BL15" s="314"/>
      <c r="BM15" s="315"/>
      <c r="BN15" s="250">
        <f>SUM(BO15:BT15)</f>
        <v>0</v>
      </c>
      <c r="BO15" s="314"/>
      <c r="BP15" s="308"/>
      <c r="BQ15" s="314"/>
      <c r="BR15" s="314"/>
      <c r="BS15" s="314"/>
      <c r="BT15" s="315"/>
      <c r="BU15" s="250">
        <f>SUM(BV15:CA15)</f>
        <v>0</v>
      </c>
      <c r="BV15" s="314"/>
      <c r="BW15" s="308"/>
      <c r="BX15" s="314"/>
      <c r="BY15" s="314"/>
      <c r="BZ15" s="314"/>
      <c r="CA15" s="315"/>
      <c r="CB15" s="250">
        <f>SUM(CC15:CH15)</f>
        <v>0</v>
      </c>
      <c r="CC15" s="314"/>
      <c r="CD15" s="308"/>
      <c r="CE15" s="314"/>
      <c r="CF15" s="314"/>
      <c r="CG15" s="314"/>
      <c r="CH15" s="315"/>
      <c r="CI15" s="250">
        <f>SUM(CJ15:CO15)</f>
        <v>0</v>
      </c>
      <c r="CJ15" s="314"/>
      <c r="CK15" s="308"/>
      <c r="CL15" s="314"/>
      <c r="CM15" s="314"/>
      <c r="CN15" s="314"/>
      <c r="CO15" s="315"/>
      <c r="CP15" s="250">
        <f>SUM(CQ15:CV15)</f>
        <v>0</v>
      </c>
      <c r="CQ15" s="314"/>
      <c r="CR15" s="308"/>
      <c r="CS15" s="314"/>
      <c r="CT15" s="314"/>
      <c r="CU15" s="314"/>
      <c r="CV15" s="315"/>
      <c r="CW15" s="250">
        <f>SUM(CX15:DC15)</f>
        <v>0</v>
      </c>
      <c r="CX15" s="314"/>
      <c r="CY15" s="308"/>
      <c r="CZ15" s="314"/>
      <c r="DA15" s="314"/>
      <c r="DB15" s="314"/>
      <c r="DC15" s="315"/>
      <c r="DD15" s="250">
        <f>SUM(DE15:DJ15)</f>
        <v>0</v>
      </c>
      <c r="DE15" s="314"/>
      <c r="DF15" s="308"/>
      <c r="DG15" s="314"/>
      <c r="DH15" s="314"/>
      <c r="DI15" s="314"/>
      <c r="DJ15" s="315"/>
      <c r="DK15" s="250">
        <f>SUM(DL15:DQ15)</f>
        <v>0</v>
      </c>
      <c r="DL15" s="314"/>
      <c r="DM15" s="308"/>
      <c r="DN15" s="314"/>
      <c r="DO15" s="314"/>
      <c r="DP15" s="314"/>
      <c r="DQ15" s="315"/>
    </row>
    <row r="16" spans="1:121" x14ac:dyDescent="0.2">
      <c r="A16" s="166">
        <v>6</v>
      </c>
      <c r="B16" s="167" t="s">
        <v>79</v>
      </c>
      <c r="C16" s="250">
        <f>SUM(D16:I16)</f>
        <v>0</v>
      </c>
      <c r="D16" s="314"/>
      <c r="E16" s="308"/>
      <c r="F16" s="314"/>
      <c r="G16" s="314"/>
      <c r="H16" s="314"/>
      <c r="I16" s="315"/>
      <c r="J16" s="250">
        <f>SUM(K16:P16)</f>
        <v>0</v>
      </c>
      <c r="K16" s="314"/>
      <c r="L16" s="308"/>
      <c r="M16" s="314"/>
      <c r="N16" s="314"/>
      <c r="O16" s="314"/>
      <c r="P16" s="315"/>
      <c r="Q16" s="250">
        <f>SUM(R16:W16)</f>
        <v>0</v>
      </c>
      <c r="R16" s="314"/>
      <c r="S16" s="308"/>
      <c r="T16" s="314"/>
      <c r="U16" s="314"/>
      <c r="V16" s="314"/>
      <c r="W16" s="315"/>
      <c r="X16" s="250">
        <f>SUM(Y16:AD16)</f>
        <v>0</v>
      </c>
      <c r="Y16" s="314"/>
      <c r="Z16" s="308"/>
      <c r="AA16" s="314"/>
      <c r="AB16" s="314"/>
      <c r="AC16" s="314"/>
      <c r="AD16" s="315"/>
      <c r="AE16" s="250">
        <f>SUM(AF16:AK16)</f>
        <v>0</v>
      </c>
      <c r="AF16" s="314"/>
      <c r="AG16" s="308"/>
      <c r="AH16" s="314"/>
      <c r="AI16" s="314"/>
      <c r="AJ16" s="314"/>
      <c r="AK16" s="315"/>
      <c r="AL16" s="250">
        <f>SUM(AM16:AR16)</f>
        <v>0</v>
      </c>
      <c r="AM16" s="314"/>
      <c r="AN16" s="308"/>
      <c r="AO16" s="314"/>
      <c r="AP16" s="314"/>
      <c r="AQ16" s="314"/>
      <c r="AR16" s="315"/>
      <c r="AS16" s="250">
        <f>SUM(AT16:AY16)</f>
        <v>0</v>
      </c>
      <c r="AT16" s="314"/>
      <c r="AU16" s="308"/>
      <c r="AV16" s="314"/>
      <c r="AW16" s="314"/>
      <c r="AX16" s="314"/>
      <c r="AY16" s="315"/>
      <c r="AZ16" s="250">
        <f>SUM(BA16:BF16)</f>
        <v>0</v>
      </c>
      <c r="BA16" s="314"/>
      <c r="BB16" s="308"/>
      <c r="BC16" s="314"/>
      <c r="BD16" s="314"/>
      <c r="BE16" s="314"/>
      <c r="BF16" s="315"/>
      <c r="BG16" s="250">
        <f>SUM(BH16:BM16)</f>
        <v>0</v>
      </c>
      <c r="BH16" s="314"/>
      <c r="BI16" s="308"/>
      <c r="BJ16" s="314"/>
      <c r="BK16" s="314"/>
      <c r="BL16" s="314"/>
      <c r="BM16" s="315"/>
      <c r="BN16" s="250">
        <f>SUM(BO16:BT16)</f>
        <v>0</v>
      </c>
      <c r="BO16" s="314"/>
      <c r="BP16" s="308"/>
      <c r="BQ16" s="314"/>
      <c r="BR16" s="314"/>
      <c r="BS16" s="314"/>
      <c r="BT16" s="315"/>
      <c r="BU16" s="250">
        <f>SUM(BV16:CA16)</f>
        <v>0</v>
      </c>
      <c r="BV16" s="314"/>
      <c r="BW16" s="308"/>
      <c r="BX16" s="314"/>
      <c r="BY16" s="314"/>
      <c r="BZ16" s="314"/>
      <c r="CA16" s="315"/>
      <c r="CB16" s="250">
        <f>SUM(CC16:CH16)</f>
        <v>0</v>
      </c>
      <c r="CC16" s="314"/>
      <c r="CD16" s="308"/>
      <c r="CE16" s="314"/>
      <c r="CF16" s="314"/>
      <c r="CG16" s="314"/>
      <c r="CH16" s="315"/>
      <c r="CI16" s="250">
        <f>SUM(CJ16:CO16)</f>
        <v>0</v>
      </c>
      <c r="CJ16" s="314"/>
      <c r="CK16" s="308"/>
      <c r="CL16" s="314"/>
      <c r="CM16" s="314"/>
      <c r="CN16" s="314"/>
      <c r="CO16" s="315"/>
      <c r="CP16" s="250">
        <f>SUM(CQ16:CV16)</f>
        <v>0</v>
      </c>
      <c r="CQ16" s="314"/>
      <c r="CR16" s="308"/>
      <c r="CS16" s="314"/>
      <c r="CT16" s="314"/>
      <c r="CU16" s="314"/>
      <c r="CV16" s="315"/>
      <c r="CW16" s="250">
        <f>SUM(CX16:DC16)</f>
        <v>0</v>
      </c>
      <c r="CX16" s="314"/>
      <c r="CY16" s="308"/>
      <c r="CZ16" s="314"/>
      <c r="DA16" s="314"/>
      <c r="DB16" s="314"/>
      <c r="DC16" s="315"/>
      <c r="DD16" s="250">
        <f>SUM(DE16:DJ16)</f>
        <v>0</v>
      </c>
      <c r="DE16" s="314"/>
      <c r="DF16" s="308"/>
      <c r="DG16" s="314"/>
      <c r="DH16" s="314"/>
      <c r="DI16" s="314"/>
      <c r="DJ16" s="315"/>
      <c r="DK16" s="250">
        <f>SUM(DL16:DQ16)</f>
        <v>0</v>
      </c>
      <c r="DL16" s="314"/>
      <c r="DM16" s="308"/>
      <c r="DN16" s="314"/>
      <c r="DO16" s="314"/>
      <c r="DP16" s="314"/>
      <c r="DQ16" s="315"/>
    </row>
    <row r="17" spans="1:121" x14ac:dyDescent="0.2">
      <c r="A17" s="166">
        <v>7</v>
      </c>
      <c r="B17" s="167" t="s">
        <v>521</v>
      </c>
      <c r="C17" s="250">
        <f t="shared" ref="C17:AH17" si="0">SUM(C12:C16)</f>
        <v>0</v>
      </c>
      <c r="D17" s="233">
        <f t="shared" si="0"/>
        <v>0</v>
      </c>
      <c r="E17" s="32">
        <f t="shared" si="0"/>
        <v>0</v>
      </c>
      <c r="F17" s="29">
        <f t="shared" si="0"/>
        <v>0</v>
      </c>
      <c r="G17" s="29">
        <f t="shared" si="0"/>
        <v>0</v>
      </c>
      <c r="H17" s="29">
        <f t="shared" si="0"/>
        <v>0</v>
      </c>
      <c r="I17" s="33">
        <f t="shared" si="0"/>
        <v>0</v>
      </c>
      <c r="J17" s="250">
        <f t="shared" si="0"/>
        <v>0</v>
      </c>
      <c r="K17" s="233">
        <f t="shared" si="0"/>
        <v>0</v>
      </c>
      <c r="L17" s="32">
        <f t="shared" si="0"/>
        <v>0</v>
      </c>
      <c r="M17" s="29">
        <f t="shared" si="0"/>
        <v>0</v>
      </c>
      <c r="N17" s="29">
        <f t="shared" si="0"/>
        <v>0</v>
      </c>
      <c r="O17" s="29">
        <f t="shared" si="0"/>
        <v>0</v>
      </c>
      <c r="P17" s="33">
        <f t="shared" si="0"/>
        <v>0</v>
      </c>
      <c r="Q17" s="250">
        <f t="shared" si="0"/>
        <v>0</v>
      </c>
      <c r="R17" s="233">
        <f t="shared" si="0"/>
        <v>0</v>
      </c>
      <c r="S17" s="32">
        <f t="shared" si="0"/>
        <v>0</v>
      </c>
      <c r="T17" s="29">
        <f t="shared" si="0"/>
        <v>0</v>
      </c>
      <c r="U17" s="29">
        <f t="shared" si="0"/>
        <v>0</v>
      </c>
      <c r="V17" s="29">
        <f t="shared" si="0"/>
        <v>0</v>
      </c>
      <c r="W17" s="33">
        <f t="shared" si="0"/>
        <v>0</v>
      </c>
      <c r="X17" s="250">
        <f t="shared" si="0"/>
        <v>0</v>
      </c>
      <c r="Y17" s="233">
        <f t="shared" si="0"/>
        <v>0</v>
      </c>
      <c r="Z17" s="32">
        <f t="shared" si="0"/>
        <v>0</v>
      </c>
      <c r="AA17" s="29">
        <f t="shared" si="0"/>
        <v>0</v>
      </c>
      <c r="AB17" s="29">
        <f t="shared" si="0"/>
        <v>0</v>
      </c>
      <c r="AC17" s="29">
        <f t="shared" si="0"/>
        <v>0</v>
      </c>
      <c r="AD17" s="33">
        <f t="shared" si="0"/>
        <v>0</v>
      </c>
      <c r="AE17" s="250">
        <f t="shared" si="0"/>
        <v>0</v>
      </c>
      <c r="AF17" s="233">
        <f t="shared" si="0"/>
        <v>0</v>
      </c>
      <c r="AG17" s="32">
        <f t="shared" si="0"/>
        <v>0</v>
      </c>
      <c r="AH17" s="29">
        <f t="shared" si="0"/>
        <v>0</v>
      </c>
      <c r="AI17" s="29">
        <f t="shared" ref="AI17:BE17" si="1">SUM(AI12:AI16)</f>
        <v>0</v>
      </c>
      <c r="AJ17" s="29">
        <f t="shared" si="1"/>
        <v>0</v>
      </c>
      <c r="AK17" s="33">
        <f t="shared" si="1"/>
        <v>0</v>
      </c>
      <c r="AL17" s="250">
        <f t="shared" si="1"/>
        <v>0</v>
      </c>
      <c r="AM17" s="233">
        <f t="shared" si="1"/>
        <v>0</v>
      </c>
      <c r="AN17" s="32">
        <f t="shared" si="1"/>
        <v>0</v>
      </c>
      <c r="AO17" s="29">
        <f t="shared" si="1"/>
        <v>0</v>
      </c>
      <c r="AP17" s="29">
        <f t="shared" si="1"/>
        <v>0</v>
      </c>
      <c r="AQ17" s="29">
        <f t="shared" si="1"/>
        <v>0</v>
      </c>
      <c r="AR17" s="33">
        <f t="shared" si="1"/>
        <v>0</v>
      </c>
      <c r="AS17" s="250">
        <f t="shared" si="1"/>
        <v>0</v>
      </c>
      <c r="AT17" s="233">
        <f t="shared" si="1"/>
        <v>0</v>
      </c>
      <c r="AU17" s="32">
        <f t="shared" si="1"/>
        <v>0</v>
      </c>
      <c r="AV17" s="29">
        <f t="shared" si="1"/>
        <v>0</v>
      </c>
      <c r="AW17" s="29">
        <f t="shared" si="1"/>
        <v>0</v>
      </c>
      <c r="AX17" s="29">
        <f t="shared" si="1"/>
        <v>0</v>
      </c>
      <c r="AY17" s="33">
        <f t="shared" si="1"/>
        <v>0</v>
      </c>
      <c r="AZ17" s="250">
        <f t="shared" si="1"/>
        <v>0</v>
      </c>
      <c r="BA17" s="233">
        <f t="shared" si="1"/>
        <v>0</v>
      </c>
      <c r="BB17" s="32">
        <f t="shared" si="1"/>
        <v>0</v>
      </c>
      <c r="BC17" s="29">
        <f t="shared" si="1"/>
        <v>0</v>
      </c>
      <c r="BD17" s="29">
        <f t="shared" si="1"/>
        <v>0</v>
      </c>
      <c r="BE17" s="29">
        <f t="shared" si="1"/>
        <v>0</v>
      </c>
      <c r="BF17" s="33">
        <f t="shared" ref="BF17:BK17" si="2">SUM(BF12:BF16)</f>
        <v>0</v>
      </c>
      <c r="BG17" s="250">
        <f>SUM(BG12:BG16)</f>
        <v>0</v>
      </c>
      <c r="BH17" s="233">
        <f>SUM(BH12:BH16)</f>
        <v>0</v>
      </c>
      <c r="BI17" s="32">
        <f>SUM(BI12:BI16)</f>
        <v>0</v>
      </c>
      <c r="BJ17" s="29">
        <f>SUM(BJ12:BJ16)</f>
        <v>0</v>
      </c>
      <c r="BK17" s="29">
        <f t="shared" si="2"/>
        <v>0</v>
      </c>
      <c r="BL17" s="29">
        <f t="shared" ref="BL17:CQ17" si="3">SUM(BL12:BL16)</f>
        <v>0</v>
      </c>
      <c r="BM17" s="33">
        <f t="shared" si="3"/>
        <v>0</v>
      </c>
      <c r="BN17" s="250">
        <f t="shared" si="3"/>
        <v>0</v>
      </c>
      <c r="BO17" s="233">
        <f t="shared" si="3"/>
        <v>0</v>
      </c>
      <c r="BP17" s="32">
        <f t="shared" si="3"/>
        <v>0</v>
      </c>
      <c r="BQ17" s="29">
        <f t="shared" si="3"/>
        <v>0</v>
      </c>
      <c r="BR17" s="29">
        <f t="shared" si="3"/>
        <v>0</v>
      </c>
      <c r="BS17" s="29">
        <f t="shared" si="3"/>
        <v>0</v>
      </c>
      <c r="BT17" s="33">
        <f t="shared" si="3"/>
        <v>0</v>
      </c>
      <c r="BU17" s="250">
        <f t="shared" si="3"/>
        <v>0</v>
      </c>
      <c r="BV17" s="233">
        <f t="shared" si="3"/>
        <v>0</v>
      </c>
      <c r="BW17" s="32">
        <f t="shared" si="3"/>
        <v>0</v>
      </c>
      <c r="BX17" s="29">
        <f t="shared" si="3"/>
        <v>0</v>
      </c>
      <c r="BY17" s="29">
        <f t="shared" si="3"/>
        <v>0</v>
      </c>
      <c r="BZ17" s="29">
        <f t="shared" si="3"/>
        <v>0</v>
      </c>
      <c r="CA17" s="33">
        <f t="shared" si="3"/>
        <v>0</v>
      </c>
      <c r="CB17" s="250">
        <f t="shared" si="3"/>
        <v>0</v>
      </c>
      <c r="CC17" s="233">
        <f t="shared" si="3"/>
        <v>0</v>
      </c>
      <c r="CD17" s="32">
        <f t="shared" si="3"/>
        <v>0</v>
      </c>
      <c r="CE17" s="29">
        <f t="shared" si="3"/>
        <v>0</v>
      </c>
      <c r="CF17" s="29">
        <f t="shared" si="3"/>
        <v>0</v>
      </c>
      <c r="CG17" s="29">
        <f t="shared" si="3"/>
        <v>0</v>
      </c>
      <c r="CH17" s="33">
        <f t="shared" si="3"/>
        <v>0</v>
      </c>
      <c r="CI17" s="250">
        <f t="shared" si="3"/>
        <v>0</v>
      </c>
      <c r="CJ17" s="233">
        <f t="shared" si="3"/>
        <v>0</v>
      </c>
      <c r="CK17" s="32">
        <f t="shared" si="3"/>
        <v>0</v>
      </c>
      <c r="CL17" s="29">
        <f t="shared" si="3"/>
        <v>0</v>
      </c>
      <c r="CM17" s="29">
        <f t="shared" si="3"/>
        <v>0</v>
      </c>
      <c r="CN17" s="29">
        <f t="shared" si="3"/>
        <v>0</v>
      </c>
      <c r="CO17" s="33">
        <f t="shared" si="3"/>
        <v>0</v>
      </c>
      <c r="CP17" s="250">
        <f t="shared" si="3"/>
        <v>0</v>
      </c>
      <c r="CQ17" s="233">
        <f t="shared" si="3"/>
        <v>0</v>
      </c>
      <c r="CR17" s="32">
        <f t="shared" ref="CR17:DQ17" si="4">SUM(CR12:CR16)</f>
        <v>0</v>
      </c>
      <c r="CS17" s="29">
        <f t="shared" si="4"/>
        <v>0</v>
      </c>
      <c r="CT17" s="29">
        <f t="shared" si="4"/>
        <v>0</v>
      </c>
      <c r="CU17" s="29">
        <f t="shared" si="4"/>
        <v>0</v>
      </c>
      <c r="CV17" s="33">
        <f t="shared" si="4"/>
        <v>0</v>
      </c>
      <c r="CW17" s="250">
        <f t="shared" si="4"/>
        <v>0</v>
      </c>
      <c r="CX17" s="233">
        <f t="shared" si="4"/>
        <v>0</v>
      </c>
      <c r="CY17" s="32">
        <f t="shared" si="4"/>
        <v>0</v>
      </c>
      <c r="CZ17" s="29">
        <f t="shared" si="4"/>
        <v>0</v>
      </c>
      <c r="DA17" s="29">
        <f t="shared" si="4"/>
        <v>0</v>
      </c>
      <c r="DB17" s="29">
        <f t="shared" si="4"/>
        <v>0</v>
      </c>
      <c r="DC17" s="33">
        <f t="shared" si="4"/>
        <v>0</v>
      </c>
      <c r="DD17" s="250">
        <f t="shared" si="4"/>
        <v>0</v>
      </c>
      <c r="DE17" s="233">
        <f t="shared" si="4"/>
        <v>0</v>
      </c>
      <c r="DF17" s="32">
        <f t="shared" si="4"/>
        <v>0</v>
      </c>
      <c r="DG17" s="29">
        <f t="shared" si="4"/>
        <v>0</v>
      </c>
      <c r="DH17" s="29">
        <f t="shared" si="4"/>
        <v>0</v>
      </c>
      <c r="DI17" s="29">
        <f t="shared" si="4"/>
        <v>0</v>
      </c>
      <c r="DJ17" s="33">
        <f t="shared" si="4"/>
        <v>0</v>
      </c>
      <c r="DK17" s="250">
        <f t="shared" si="4"/>
        <v>0</v>
      </c>
      <c r="DL17" s="233">
        <f t="shared" si="4"/>
        <v>0</v>
      </c>
      <c r="DM17" s="32">
        <f t="shared" si="4"/>
        <v>0</v>
      </c>
      <c r="DN17" s="29">
        <f t="shared" si="4"/>
        <v>0</v>
      </c>
      <c r="DO17" s="29">
        <f t="shared" si="4"/>
        <v>0</v>
      </c>
      <c r="DP17" s="29">
        <f t="shared" si="4"/>
        <v>0</v>
      </c>
      <c r="DQ17" s="33">
        <f t="shared" si="4"/>
        <v>0</v>
      </c>
    </row>
    <row r="18" spans="1:121" x14ac:dyDescent="0.2">
      <c r="A18" s="166">
        <v>8</v>
      </c>
      <c r="B18" s="167" t="s">
        <v>524</v>
      </c>
      <c r="C18" s="250">
        <f>IF(C10+C11-C17=0,0,C10+C11-C17)</f>
        <v>0</v>
      </c>
      <c r="D18" s="244"/>
      <c r="E18" s="177"/>
      <c r="F18" s="177"/>
      <c r="G18" s="177"/>
      <c r="H18" s="177"/>
      <c r="I18" s="178"/>
      <c r="J18" s="250">
        <f>IF(J10+J11-J17=0,0,J10+J11-J17)</f>
        <v>0</v>
      </c>
      <c r="K18" s="244"/>
      <c r="L18" s="177"/>
      <c r="M18" s="177"/>
      <c r="N18" s="177"/>
      <c r="O18" s="177"/>
      <c r="P18" s="178"/>
      <c r="Q18" s="250">
        <f>IF(Q10+Q11-Q17=0,0,Q10+Q11-Q17)</f>
        <v>0</v>
      </c>
      <c r="R18" s="244"/>
      <c r="S18" s="177"/>
      <c r="T18" s="177"/>
      <c r="U18" s="177"/>
      <c r="V18" s="177"/>
      <c r="W18" s="178"/>
      <c r="X18" s="250">
        <f>IF(X10+X11-X17=0,0,X10+X11-X17)</f>
        <v>0</v>
      </c>
      <c r="Y18" s="244"/>
      <c r="Z18" s="177"/>
      <c r="AA18" s="177"/>
      <c r="AB18" s="177"/>
      <c r="AC18" s="177"/>
      <c r="AD18" s="178"/>
      <c r="AE18" s="250">
        <f>IF(AE10+AE11-AE17=0,0,AE10+AE11-AE17)</f>
        <v>0</v>
      </c>
      <c r="AF18" s="244"/>
      <c r="AG18" s="177"/>
      <c r="AH18" s="177"/>
      <c r="AI18" s="177"/>
      <c r="AJ18" s="177"/>
      <c r="AK18" s="178"/>
      <c r="AL18" s="250">
        <f>IF(AL10+AL11-AL17=0,0,AL10+AL11-AL17)</f>
        <v>0</v>
      </c>
      <c r="AM18" s="244"/>
      <c r="AN18" s="177"/>
      <c r="AO18" s="177"/>
      <c r="AP18" s="177"/>
      <c r="AQ18" s="177"/>
      <c r="AR18" s="178"/>
      <c r="AS18" s="250">
        <f>IF(AS10+AS11-AS17=0,0,AS10+AS11-AS17)</f>
        <v>0</v>
      </c>
      <c r="AT18" s="244"/>
      <c r="AU18" s="177"/>
      <c r="AV18" s="177"/>
      <c r="AW18" s="177"/>
      <c r="AX18" s="177"/>
      <c r="AY18" s="178"/>
      <c r="AZ18" s="250">
        <f>IF(AZ10+AZ11-AZ17=0,0,AZ10+AZ11-AZ17)</f>
        <v>0</v>
      </c>
      <c r="BA18" s="244"/>
      <c r="BB18" s="177"/>
      <c r="BC18" s="177"/>
      <c r="BD18" s="177"/>
      <c r="BE18" s="177"/>
      <c r="BF18" s="178"/>
      <c r="BG18" s="250">
        <f>IF(BG10+BG11-BG17=0,0,BG10+BG11-BG17)</f>
        <v>0</v>
      </c>
      <c r="BH18" s="244"/>
      <c r="BI18" s="177"/>
      <c r="BJ18" s="177"/>
      <c r="BK18" s="177"/>
      <c r="BL18" s="177"/>
      <c r="BM18" s="178"/>
      <c r="BN18" s="250">
        <f>IF(BN10+BN11-BN17=0,0,BN10+BN11-BN17)</f>
        <v>0</v>
      </c>
      <c r="BO18" s="244"/>
      <c r="BP18" s="177"/>
      <c r="BQ18" s="177"/>
      <c r="BR18" s="177"/>
      <c r="BS18" s="177"/>
      <c r="BT18" s="178"/>
      <c r="BU18" s="250">
        <f>IF(BU10+BU11-BU17=0,0,BU10+BU11-BU17)</f>
        <v>0</v>
      </c>
      <c r="BV18" s="244"/>
      <c r="BW18" s="177"/>
      <c r="BX18" s="177"/>
      <c r="BY18" s="177"/>
      <c r="BZ18" s="177"/>
      <c r="CA18" s="178"/>
      <c r="CB18" s="250">
        <f>IF(CB10+CB11-CB17=0,0,CB10+CB11-CB17)</f>
        <v>0</v>
      </c>
      <c r="CC18" s="244"/>
      <c r="CD18" s="177"/>
      <c r="CE18" s="177"/>
      <c r="CF18" s="177"/>
      <c r="CG18" s="177"/>
      <c r="CH18" s="178"/>
      <c r="CI18" s="250">
        <f>IF(CI10+CI11-CI17=0,0,CI10+CI11-CI17)</f>
        <v>0</v>
      </c>
      <c r="CJ18" s="244"/>
      <c r="CK18" s="177"/>
      <c r="CL18" s="177"/>
      <c r="CM18" s="177"/>
      <c r="CN18" s="177"/>
      <c r="CO18" s="178"/>
      <c r="CP18" s="250">
        <f>IF(CP10+CP11-CP17=0,0,CP10+CP11-CP17)</f>
        <v>0</v>
      </c>
      <c r="CQ18" s="244"/>
      <c r="CR18" s="177"/>
      <c r="CS18" s="177"/>
      <c r="CT18" s="177"/>
      <c r="CU18" s="177"/>
      <c r="CV18" s="178"/>
      <c r="CW18" s="250">
        <f>IF(CW10+CW11-CW17=0,0,CW10+CW11-CW17)</f>
        <v>0</v>
      </c>
      <c r="CX18" s="244"/>
      <c r="CY18" s="177"/>
      <c r="CZ18" s="177"/>
      <c r="DA18" s="177"/>
      <c r="DB18" s="177"/>
      <c r="DC18" s="178"/>
      <c r="DD18" s="250">
        <f>IF(DD10+DD11-DD17=0,0,DD10+DD11-DD17)</f>
        <v>0</v>
      </c>
      <c r="DE18" s="244"/>
      <c r="DF18" s="177"/>
      <c r="DG18" s="177"/>
      <c r="DH18" s="177"/>
      <c r="DI18" s="177"/>
      <c r="DJ18" s="178"/>
      <c r="DK18" s="250">
        <f>IF(DK10+DK11-DK17=0,0,DK10+DK11-DK17)</f>
        <v>0</v>
      </c>
      <c r="DL18" s="244"/>
      <c r="DM18" s="177"/>
      <c r="DN18" s="177"/>
      <c r="DO18" s="177"/>
      <c r="DP18" s="177"/>
      <c r="DQ18" s="178"/>
    </row>
    <row r="19" spans="1:121" x14ac:dyDescent="0.2">
      <c r="A19" s="168" t="s">
        <v>80</v>
      </c>
      <c r="B19" s="229" t="s">
        <v>81</v>
      </c>
      <c r="C19" s="249"/>
      <c r="D19" s="244"/>
      <c r="E19" s="177"/>
      <c r="F19" s="177"/>
      <c r="G19" s="177"/>
      <c r="H19" s="177"/>
      <c r="I19" s="178"/>
      <c r="J19" s="249"/>
      <c r="K19" s="244"/>
      <c r="L19" s="177"/>
      <c r="M19" s="177"/>
      <c r="N19" s="177"/>
      <c r="O19" s="177"/>
      <c r="P19" s="178"/>
      <c r="Q19" s="249"/>
      <c r="R19" s="244"/>
      <c r="S19" s="177"/>
      <c r="T19" s="177"/>
      <c r="U19" s="177"/>
      <c r="V19" s="177"/>
      <c r="W19" s="178"/>
      <c r="X19" s="249"/>
      <c r="Y19" s="244"/>
      <c r="Z19" s="177"/>
      <c r="AA19" s="177"/>
      <c r="AB19" s="177"/>
      <c r="AC19" s="177"/>
      <c r="AD19" s="178"/>
      <c r="AE19" s="249"/>
      <c r="AF19" s="244"/>
      <c r="AG19" s="177"/>
      <c r="AH19" s="177"/>
      <c r="AI19" s="177"/>
      <c r="AJ19" s="177"/>
      <c r="AK19" s="178"/>
      <c r="AL19" s="249"/>
      <c r="AM19" s="244"/>
      <c r="AN19" s="177"/>
      <c r="AO19" s="177"/>
      <c r="AP19" s="177"/>
      <c r="AQ19" s="177"/>
      <c r="AR19" s="178"/>
      <c r="AS19" s="249"/>
      <c r="AT19" s="244"/>
      <c r="AU19" s="177"/>
      <c r="AV19" s="177"/>
      <c r="AW19" s="177"/>
      <c r="AX19" s="177"/>
      <c r="AY19" s="178"/>
      <c r="AZ19" s="249"/>
      <c r="BA19" s="244"/>
      <c r="BB19" s="177"/>
      <c r="BC19" s="177"/>
      <c r="BD19" s="177"/>
      <c r="BE19" s="177"/>
      <c r="BF19" s="178"/>
      <c r="BG19" s="249"/>
      <c r="BH19" s="244"/>
      <c r="BI19" s="177"/>
      <c r="BJ19" s="177"/>
      <c r="BK19" s="177"/>
      <c r="BL19" s="177"/>
      <c r="BM19" s="178"/>
      <c r="BN19" s="249"/>
      <c r="BO19" s="244"/>
      <c r="BP19" s="177"/>
      <c r="BQ19" s="177"/>
      <c r="BR19" s="177"/>
      <c r="BS19" s="177"/>
      <c r="BT19" s="178"/>
      <c r="BU19" s="249"/>
      <c r="BV19" s="244"/>
      <c r="BW19" s="177"/>
      <c r="BX19" s="177"/>
      <c r="BY19" s="177"/>
      <c r="BZ19" s="177"/>
      <c r="CA19" s="178"/>
      <c r="CB19" s="249"/>
      <c r="CC19" s="232"/>
      <c r="CD19" s="232"/>
      <c r="CE19" s="232"/>
      <c r="CF19" s="232"/>
      <c r="CG19" s="232"/>
      <c r="CH19" s="232"/>
      <c r="CI19" s="249"/>
      <c r="CJ19" s="244"/>
      <c r="CK19" s="177"/>
      <c r="CL19" s="177"/>
      <c r="CM19" s="177"/>
      <c r="CN19" s="177"/>
      <c r="CO19" s="178"/>
      <c r="CP19" s="249"/>
      <c r="CQ19" s="232"/>
      <c r="CR19" s="232"/>
      <c r="CS19" s="232"/>
      <c r="CT19" s="232"/>
      <c r="CU19" s="232"/>
      <c r="CV19" s="232"/>
      <c r="CW19" s="249"/>
      <c r="CX19" s="244"/>
      <c r="CY19" s="177"/>
      <c r="CZ19" s="177"/>
      <c r="DA19" s="177"/>
      <c r="DB19" s="177"/>
      <c r="DC19" s="178"/>
      <c r="DD19" s="249"/>
      <c r="DE19" s="244"/>
      <c r="DF19" s="177"/>
      <c r="DG19" s="177"/>
      <c r="DH19" s="177"/>
      <c r="DI19" s="177"/>
      <c r="DJ19" s="178"/>
      <c r="DK19" s="249"/>
      <c r="DL19" s="179"/>
      <c r="DM19" s="177"/>
      <c r="DN19" s="177"/>
      <c r="DO19" s="177"/>
      <c r="DP19" s="177"/>
      <c r="DQ19" s="178"/>
    </row>
    <row r="20" spans="1:121" x14ac:dyDescent="0.2">
      <c r="A20" s="166">
        <v>1</v>
      </c>
      <c r="B20" s="228"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c r="AL20" s="250">
        <f>SUM(AM20:AR20)</f>
        <v>0</v>
      </c>
      <c r="AM20" s="314"/>
      <c r="AN20" s="308"/>
      <c r="AO20" s="314"/>
      <c r="AP20" s="314"/>
      <c r="AQ20" s="314"/>
      <c r="AR20" s="315"/>
      <c r="AS20" s="250">
        <f>SUM(AT20:AY20)</f>
        <v>0</v>
      </c>
      <c r="AT20" s="314"/>
      <c r="AU20" s="308"/>
      <c r="AV20" s="314"/>
      <c r="AW20" s="314"/>
      <c r="AX20" s="314"/>
      <c r="AY20" s="315"/>
      <c r="AZ20" s="250">
        <f>SUM(BA20:BF20)</f>
        <v>0</v>
      </c>
      <c r="BA20" s="314"/>
      <c r="BB20" s="308"/>
      <c r="BC20" s="314"/>
      <c r="BD20" s="314"/>
      <c r="BE20" s="314"/>
      <c r="BF20" s="315"/>
      <c r="BG20" s="250">
        <f>SUM(BH20:BM20)</f>
        <v>0</v>
      </c>
      <c r="BH20" s="314"/>
      <c r="BI20" s="308"/>
      <c r="BJ20" s="314"/>
      <c r="BK20" s="314"/>
      <c r="BL20" s="314"/>
      <c r="BM20" s="315"/>
      <c r="BN20" s="250">
        <f>SUM(BO20:BT20)</f>
        <v>0</v>
      </c>
      <c r="BO20" s="314"/>
      <c r="BP20" s="308"/>
      <c r="BQ20" s="314"/>
      <c r="BR20" s="314"/>
      <c r="BS20" s="314"/>
      <c r="BT20" s="315"/>
      <c r="BU20" s="250">
        <f>SUM(BV20:CA20)</f>
        <v>0</v>
      </c>
      <c r="BV20" s="314"/>
      <c r="BW20" s="308"/>
      <c r="BX20" s="314"/>
      <c r="BY20" s="314"/>
      <c r="BZ20" s="314"/>
      <c r="CA20" s="315"/>
      <c r="CB20" s="250">
        <f>SUM(CC20:CH20)</f>
        <v>0</v>
      </c>
      <c r="CC20" s="314"/>
      <c r="CD20" s="308"/>
      <c r="CE20" s="314"/>
      <c r="CF20" s="314"/>
      <c r="CG20" s="314"/>
      <c r="CH20" s="315"/>
      <c r="CI20" s="250">
        <f>SUM(CJ20:CO20)</f>
        <v>0</v>
      </c>
      <c r="CJ20" s="314"/>
      <c r="CK20" s="308"/>
      <c r="CL20" s="314"/>
      <c r="CM20" s="314"/>
      <c r="CN20" s="314"/>
      <c r="CO20" s="315"/>
      <c r="CP20" s="250">
        <f>SUM(CQ20:CV20)</f>
        <v>0</v>
      </c>
      <c r="CQ20" s="314"/>
      <c r="CR20" s="308"/>
      <c r="CS20" s="314"/>
      <c r="CT20" s="314"/>
      <c r="CU20" s="314"/>
      <c r="CV20" s="315"/>
      <c r="CW20" s="250">
        <f>SUM(CX20:DC20)</f>
        <v>0</v>
      </c>
      <c r="CX20" s="314"/>
      <c r="CY20" s="308"/>
      <c r="CZ20" s="314"/>
      <c r="DA20" s="314"/>
      <c r="DB20" s="314"/>
      <c r="DC20" s="315"/>
      <c r="DD20" s="250">
        <f>SUM(DE20:DJ20)</f>
        <v>0</v>
      </c>
      <c r="DE20" s="314"/>
      <c r="DF20" s="308"/>
      <c r="DG20" s="314"/>
      <c r="DH20" s="314"/>
      <c r="DI20" s="314"/>
      <c r="DJ20" s="315"/>
      <c r="DK20" s="250">
        <f>SUM(DL20:DQ20)</f>
        <v>0</v>
      </c>
      <c r="DL20" s="314"/>
      <c r="DM20" s="308"/>
      <c r="DN20" s="314"/>
      <c r="DO20" s="314"/>
      <c r="DP20" s="314"/>
      <c r="DQ20" s="315"/>
    </row>
    <row r="21" spans="1:121" x14ac:dyDescent="0.2">
      <c r="A21" s="166">
        <v>2</v>
      </c>
      <c r="B21" s="228"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c r="AL21" s="250">
        <f>SUM(AM21:AR21)</f>
        <v>0</v>
      </c>
      <c r="AM21" s="314"/>
      <c r="AN21" s="308"/>
      <c r="AO21" s="314"/>
      <c r="AP21" s="314"/>
      <c r="AQ21" s="314"/>
      <c r="AR21" s="315"/>
      <c r="AS21" s="250">
        <f>SUM(AT21:AY21)</f>
        <v>0</v>
      </c>
      <c r="AT21" s="314"/>
      <c r="AU21" s="308"/>
      <c r="AV21" s="314"/>
      <c r="AW21" s="314"/>
      <c r="AX21" s="314"/>
      <c r="AY21" s="315"/>
      <c r="AZ21" s="250">
        <f>SUM(BA21:BF21)</f>
        <v>0</v>
      </c>
      <c r="BA21" s="314"/>
      <c r="BB21" s="308"/>
      <c r="BC21" s="314"/>
      <c r="BD21" s="314"/>
      <c r="BE21" s="314"/>
      <c r="BF21" s="315"/>
      <c r="BG21" s="250">
        <f>SUM(BH21:BM21)</f>
        <v>0</v>
      </c>
      <c r="BH21" s="314"/>
      <c r="BI21" s="308"/>
      <c r="BJ21" s="314"/>
      <c r="BK21" s="314"/>
      <c r="BL21" s="314"/>
      <c r="BM21" s="315"/>
      <c r="BN21" s="250">
        <f>SUM(BO21:BT21)</f>
        <v>0</v>
      </c>
      <c r="BO21" s="314"/>
      <c r="BP21" s="308"/>
      <c r="BQ21" s="314"/>
      <c r="BR21" s="314"/>
      <c r="BS21" s="314"/>
      <c r="BT21" s="315"/>
      <c r="BU21" s="250">
        <f>SUM(BV21:CA21)</f>
        <v>0</v>
      </c>
      <c r="BV21" s="314"/>
      <c r="BW21" s="308"/>
      <c r="BX21" s="314"/>
      <c r="BY21" s="314"/>
      <c r="BZ21" s="314"/>
      <c r="CA21" s="315"/>
      <c r="CB21" s="250">
        <f>SUM(CC21:CH21)</f>
        <v>0</v>
      </c>
      <c r="CC21" s="314"/>
      <c r="CD21" s="308"/>
      <c r="CE21" s="314"/>
      <c r="CF21" s="314"/>
      <c r="CG21" s="314"/>
      <c r="CH21" s="315"/>
      <c r="CI21" s="250">
        <f>SUM(CJ21:CO21)</f>
        <v>0</v>
      </c>
      <c r="CJ21" s="314"/>
      <c r="CK21" s="308"/>
      <c r="CL21" s="314"/>
      <c r="CM21" s="314"/>
      <c r="CN21" s="314"/>
      <c r="CO21" s="315"/>
      <c r="CP21" s="250">
        <f>SUM(CQ21:CV21)</f>
        <v>0</v>
      </c>
      <c r="CQ21" s="314"/>
      <c r="CR21" s="308"/>
      <c r="CS21" s="314"/>
      <c r="CT21" s="314"/>
      <c r="CU21" s="314"/>
      <c r="CV21" s="315"/>
      <c r="CW21" s="250">
        <f>SUM(CX21:DC21)</f>
        <v>0</v>
      </c>
      <c r="CX21" s="314"/>
      <c r="CY21" s="308"/>
      <c r="CZ21" s="314"/>
      <c r="DA21" s="314"/>
      <c r="DB21" s="314"/>
      <c r="DC21" s="315"/>
      <c r="DD21" s="250">
        <f>SUM(DE21:DJ21)</f>
        <v>0</v>
      </c>
      <c r="DE21" s="314"/>
      <c r="DF21" s="308"/>
      <c r="DG21" s="314"/>
      <c r="DH21" s="314"/>
      <c r="DI21" s="314"/>
      <c r="DJ21" s="315"/>
      <c r="DK21" s="250">
        <f>SUM(DL21:DQ21)</f>
        <v>0</v>
      </c>
      <c r="DL21" s="314"/>
      <c r="DM21" s="308"/>
      <c r="DN21" s="314"/>
      <c r="DO21" s="314"/>
      <c r="DP21" s="314"/>
      <c r="DQ21" s="315"/>
    </row>
    <row r="22" spans="1:121" x14ac:dyDescent="0.2">
      <c r="A22" s="166">
        <v>3</v>
      </c>
      <c r="B22" s="230" t="s">
        <v>82</v>
      </c>
      <c r="C22" s="250">
        <f t="shared" ref="C22:AH22" si="5">SUM(C20:C21)</f>
        <v>0</v>
      </c>
      <c r="D22" s="233">
        <f t="shared" si="5"/>
        <v>0</v>
      </c>
      <c r="E22" s="32">
        <f t="shared" si="5"/>
        <v>0</v>
      </c>
      <c r="F22" s="29">
        <f t="shared" si="5"/>
        <v>0</v>
      </c>
      <c r="G22" s="29">
        <f t="shared" si="5"/>
        <v>0</v>
      </c>
      <c r="H22" s="29">
        <f t="shared" si="5"/>
        <v>0</v>
      </c>
      <c r="I22" s="33">
        <f t="shared" si="5"/>
        <v>0</v>
      </c>
      <c r="J22" s="250">
        <f t="shared" si="5"/>
        <v>0</v>
      </c>
      <c r="K22" s="233">
        <f t="shared" si="5"/>
        <v>0</v>
      </c>
      <c r="L22" s="32">
        <f t="shared" si="5"/>
        <v>0</v>
      </c>
      <c r="M22" s="29">
        <f t="shared" si="5"/>
        <v>0</v>
      </c>
      <c r="N22" s="29">
        <f t="shared" si="5"/>
        <v>0</v>
      </c>
      <c r="O22" s="29">
        <f t="shared" si="5"/>
        <v>0</v>
      </c>
      <c r="P22" s="33">
        <f t="shared" si="5"/>
        <v>0</v>
      </c>
      <c r="Q22" s="250">
        <f t="shared" si="5"/>
        <v>0</v>
      </c>
      <c r="R22" s="233">
        <f t="shared" si="5"/>
        <v>0</v>
      </c>
      <c r="S22" s="32">
        <f t="shared" si="5"/>
        <v>0</v>
      </c>
      <c r="T22" s="29">
        <f t="shared" si="5"/>
        <v>0</v>
      </c>
      <c r="U22" s="29">
        <f t="shared" si="5"/>
        <v>0</v>
      </c>
      <c r="V22" s="29">
        <f t="shared" si="5"/>
        <v>0</v>
      </c>
      <c r="W22" s="33">
        <f t="shared" si="5"/>
        <v>0</v>
      </c>
      <c r="X22" s="250">
        <f t="shared" si="5"/>
        <v>0</v>
      </c>
      <c r="Y22" s="233">
        <f t="shared" si="5"/>
        <v>0</v>
      </c>
      <c r="Z22" s="32">
        <f t="shared" si="5"/>
        <v>0</v>
      </c>
      <c r="AA22" s="29">
        <f t="shared" si="5"/>
        <v>0</v>
      </c>
      <c r="AB22" s="29">
        <f t="shared" si="5"/>
        <v>0</v>
      </c>
      <c r="AC22" s="29">
        <f t="shared" si="5"/>
        <v>0</v>
      </c>
      <c r="AD22" s="33">
        <f t="shared" si="5"/>
        <v>0</v>
      </c>
      <c r="AE22" s="250">
        <f t="shared" si="5"/>
        <v>0</v>
      </c>
      <c r="AF22" s="233">
        <f t="shared" si="5"/>
        <v>0</v>
      </c>
      <c r="AG22" s="32">
        <f t="shared" si="5"/>
        <v>0</v>
      </c>
      <c r="AH22" s="29">
        <f t="shared" si="5"/>
        <v>0</v>
      </c>
      <c r="AI22" s="29">
        <f t="shared" ref="AI22:BN22" si="6">SUM(AI20:AI21)</f>
        <v>0</v>
      </c>
      <c r="AJ22" s="29">
        <f t="shared" si="6"/>
        <v>0</v>
      </c>
      <c r="AK22" s="33">
        <f t="shared" si="6"/>
        <v>0</v>
      </c>
      <c r="AL22" s="250">
        <f t="shared" si="6"/>
        <v>0</v>
      </c>
      <c r="AM22" s="233">
        <f t="shared" si="6"/>
        <v>0</v>
      </c>
      <c r="AN22" s="32">
        <f t="shared" si="6"/>
        <v>0</v>
      </c>
      <c r="AO22" s="29">
        <f t="shared" si="6"/>
        <v>0</v>
      </c>
      <c r="AP22" s="29">
        <f t="shared" si="6"/>
        <v>0</v>
      </c>
      <c r="AQ22" s="29">
        <f t="shared" si="6"/>
        <v>0</v>
      </c>
      <c r="AR22" s="33">
        <f t="shared" si="6"/>
        <v>0</v>
      </c>
      <c r="AS22" s="250">
        <f t="shared" si="6"/>
        <v>0</v>
      </c>
      <c r="AT22" s="233">
        <f t="shared" si="6"/>
        <v>0</v>
      </c>
      <c r="AU22" s="32">
        <f t="shared" si="6"/>
        <v>0</v>
      </c>
      <c r="AV22" s="29">
        <f t="shared" si="6"/>
        <v>0</v>
      </c>
      <c r="AW22" s="29">
        <f t="shared" si="6"/>
        <v>0</v>
      </c>
      <c r="AX22" s="29">
        <f t="shared" si="6"/>
        <v>0</v>
      </c>
      <c r="AY22" s="33">
        <f t="shared" si="6"/>
        <v>0</v>
      </c>
      <c r="AZ22" s="250">
        <f t="shared" si="6"/>
        <v>0</v>
      </c>
      <c r="BA22" s="233">
        <f t="shared" si="6"/>
        <v>0</v>
      </c>
      <c r="BB22" s="32">
        <f t="shared" si="6"/>
        <v>0</v>
      </c>
      <c r="BC22" s="29">
        <f t="shared" si="6"/>
        <v>0</v>
      </c>
      <c r="BD22" s="29">
        <f t="shared" si="6"/>
        <v>0</v>
      </c>
      <c r="BE22" s="29">
        <f t="shared" si="6"/>
        <v>0</v>
      </c>
      <c r="BF22" s="33">
        <f t="shared" si="6"/>
        <v>0</v>
      </c>
      <c r="BG22" s="250">
        <f t="shared" si="6"/>
        <v>0</v>
      </c>
      <c r="BH22" s="233">
        <f t="shared" si="6"/>
        <v>0</v>
      </c>
      <c r="BI22" s="32">
        <f t="shared" si="6"/>
        <v>0</v>
      </c>
      <c r="BJ22" s="29">
        <f t="shared" si="6"/>
        <v>0</v>
      </c>
      <c r="BK22" s="29">
        <f t="shared" si="6"/>
        <v>0</v>
      </c>
      <c r="BL22" s="29">
        <f t="shared" si="6"/>
        <v>0</v>
      </c>
      <c r="BM22" s="33">
        <f t="shared" si="6"/>
        <v>0</v>
      </c>
      <c r="BN22" s="250">
        <f t="shared" si="6"/>
        <v>0</v>
      </c>
      <c r="BO22" s="233">
        <f t="shared" ref="BO22:CT22" si="7">SUM(BO20:BO21)</f>
        <v>0</v>
      </c>
      <c r="BP22" s="32">
        <f t="shared" si="7"/>
        <v>0</v>
      </c>
      <c r="BQ22" s="29">
        <f t="shared" si="7"/>
        <v>0</v>
      </c>
      <c r="BR22" s="29">
        <f t="shared" si="7"/>
        <v>0</v>
      </c>
      <c r="BS22" s="29">
        <f t="shared" si="7"/>
        <v>0</v>
      </c>
      <c r="BT22" s="33">
        <f t="shared" si="7"/>
        <v>0</v>
      </c>
      <c r="BU22" s="250">
        <f t="shared" si="7"/>
        <v>0</v>
      </c>
      <c r="BV22" s="233">
        <f t="shared" si="7"/>
        <v>0</v>
      </c>
      <c r="BW22" s="32">
        <f t="shared" si="7"/>
        <v>0</v>
      </c>
      <c r="BX22" s="29">
        <f t="shared" si="7"/>
        <v>0</v>
      </c>
      <c r="BY22" s="29">
        <f t="shared" si="7"/>
        <v>0</v>
      </c>
      <c r="BZ22" s="29">
        <f t="shared" si="7"/>
        <v>0</v>
      </c>
      <c r="CA22" s="33">
        <f t="shared" si="7"/>
        <v>0</v>
      </c>
      <c r="CB22" s="250">
        <f t="shared" si="7"/>
        <v>0</v>
      </c>
      <c r="CC22" s="233">
        <f t="shared" si="7"/>
        <v>0</v>
      </c>
      <c r="CD22" s="32">
        <f t="shared" si="7"/>
        <v>0</v>
      </c>
      <c r="CE22" s="29">
        <f t="shared" si="7"/>
        <v>0</v>
      </c>
      <c r="CF22" s="29">
        <f t="shared" si="7"/>
        <v>0</v>
      </c>
      <c r="CG22" s="29">
        <f t="shared" si="7"/>
        <v>0</v>
      </c>
      <c r="CH22" s="33">
        <f t="shared" si="7"/>
        <v>0</v>
      </c>
      <c r="CI22" s="250">
        <f t="shared" si="7"/>
        <v>0</v>
      </c>
      <c r="CJ22" s="233">
        <f t="shared" si="7"/>
        <v>0</v>
      </c>
      <c r="CK22" s="32">
        <f t="shared" si="7"/>
        <v>0</v>
      </c>
      <c r="CL22" s="29">
        <f t="shared" si="7"/>
        <v>0</v>
      </c>
      <c r="CM22" s="29">
        <f t="shared" si="7"/>
        <v>0</v>
      </c>
      <c r="CN22" s="29">
        <f t="shared" si="7"/>
        <v>0</v>
      </c>
      <c r="CO22" s="33">
        <f t="shared" si="7"/>
        <v>0</v>
      </c>
      <c r="CP22" s="250">
        <f t="shared" si="7"/>
        <v>0</v>
      </c>
      <c r="CQ22" s="233">
        <f t="shared" si="7"/>
        <v>0</v>
      </c>
      <c r="CR22" s="32">
        <f t="shared" si="7"/>
        <v>0</v>
      </c>
      <c r="CS22" s="29">
        <f t="shared" si="7"/>
        <v>0</v>
      </c>
      <c r="CT22" s="29">
        <f t="shared" si="7"/>
        <v>0</v>
      </c>
      <c r="CU22" s="29">
        <f t="shared" ref="CU22:DQ22" si="8">SUM(CU20:CU21)</f>
        <v>0</v>
      </c>
      <c r="CV22" s="33">
        <f t="shared" si="8"/>
        <v>0</v>
      </c>
      <c r="CW22" s="250">
        <f t="shared" si="8"/>
        <v>0</v>
      </c>
      <c r="CX22" s="233">
        <f t="shared" si="8"/>
        <v>0</v>
      </c>
      <c r="CY22" s="32">
        <f t="shared" si="8"/>
        <v>0</v>
      </c>
      <c r="CZ22" s="29">
        <f t="shared" si="8"/>
        <v>0</v>
      </c>
      <c r="DA22" s="29">
        <f t="shared" si="8"/>
        <v>0</v>
      </c>
      <c r="DB22" s="29">
        <f t="shared" si="8"/>
        <v>0</v>
      </c>
      <c r="DC22" s="33">
        <f t="shared" si="8"/>
        <v>0</v>
      </c>
      <c r="DD22" s="250">
        <f t="shared" si="8"/>
        <v>0</v>
      </c>
      <c r="DE22" s="233">
        <f t="shared" si="8"/>
        <v>0</v>
      </c>
      <c r="DF22" s="32">
        <f t="shared" si="8"/>
        <v>0</v>
      </c>
      <c r="DG22" s="29">
        <f t="shared" si="8"/>
        <v>0</v>
      </c>
      <c r="DH22" s="29">
        <f t="shared" si="8"/>
        <v>0</v>
      </c>
      <c r="DI22" s="29">
        <f t="shared" si="8"/>
        <v>0</v>
      </c>
      <c r="DJ22" s="33">
        <f t="shared" si="8"/>
        <v>0</v>
      </c>
      <c r="DK22" s="250">
        <f t="shared" si="8"/>
        <v>0</v>
      </c>
      <c r="DL22" s="31">
        <f t="shared" si="8"/>
        <v>0</v>
      </c>
      <c r="DM22" s="32">
        <f t="shared" si="8"/>
        <v>0</v>
      </c>
      <c r="DN22" s="29">
        <f t="shared" si="8"/>
        <v>0</v>
      </c>
      <c r="DO22" s="29">
        <f t="shared" si="8"/>
        <v>0</v>
      </c>
      <c r="DP22" s="29">
        <f t="shared" si="8"/>
        <v>0</v>
      </c>
      <c r="DQ22" s="180">
        <f t="shared" si="8"/>
        <v>0</v>
      </c>
    </row>
    <row r="23" spans="1:121" x14ac:dyDescent="0.2">
      <c r="A23" s="168" t="s">
        <v>83</v>
      </c>
      <c r="B23" s="229" t="s">
        <v>446</v>
      </c>
      <c r="C23" s="249"/>
      <c r="D23" s="244"/>
      <c r="E23" s="177"/>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244"/>
      <c r="AG23" s="177"/>
      <c r="AH23" s="177"/>
      <c r="AI23" s="177"/>
      <c r="AJ23" s="177"/>
      <c r="AK23" s="178"/>
      <c r="AL23" s="249"/>
      <c r="AM23" s="244"/>
      <c r="AN23" s="177"/>
      <c r="AO23" s="177"/>
      <c r="AP23" s="177"/>
      <c r="AQ23" s="177"/>
      <c r="AR23" s="178"/>
      <c r="AS23" s="249"/>
      <c r="AT23" s="244"/>
      <c r="AU23" s="177"/>
      <c r="AV23" s="177"/>
      <c r="AW23" s="177"/>
      <c r="AX23" s="177"/>
      <c r="AY23" s="178"/>
      <c r="AZ23" s="249"/>
      <c r="BA23" s="244"/>
      <c r="BB23" s="177"/>
      <c r="BC23" s="177"/>
      <c r="BD23" s="177"/>
      <c r="BE23" s="177"/>
      <c r="BF23" s="178"/>
      <c r="BG23" s="249"/>
      <c r="BH23" s="244"/>
      <c r="BI23" s="177"/>
      <c r="BJ23" s="177"/>
      <c r="BK23" s="177"/>
      <c r="BL23" s="177"/>
      <c r="BM23" s="178"/>
      <c r="BN23" s="249"/>
      <c r="BO23" s="244"/>
      <c r="BP23" s="177"/>
      <c r="BQ23" s="177"/>
      <c r="BR23" s="177"/>
      <c r="BS23" s="177"/>
      <c r="BT23" s="178"/>
      <c r="BU23" s="249"/>
      <c r="BV23" s="244"/>
      <c r="BW23" s="177"/>
      <c r="BX23" s="177"/>
      <c r="BY23" s="177"/>
      <c r="BZ23" s="177"/>
      <c r="CA23" s="178"/>
      <c r="CB23" s="249"/>
      <c r="CC23" s="244"/>
      <c r="CD23" s="177"/>
      <c r="CE23" s="177"/>
      <c r="CF23" s="177"/>
      <c r="CG23" s="177"/>
      <c r="CH23" s="178"/>
      <c r="CI23" s="249"/>
      <c r="CJ23" s="244"/>
      <c r="CK23" s="177"/>
      <c r="CL23" s="177"/>
      <c r="CM23" s="177"/>
      <c r="CN23" s="177"/>
      <c r="CO23" s="178"/>
      <c r="CP23" s="249"/>
      <c r="CQ23" s="244"/>
      <c r="CR23" s="177"/>
      <c r="CS23" s="177"/>
      <c r="CT23" s="177"/>
      <c r="CU23" s="177"/>
      <c r="CV23" s="178"/>
      <c r="CW23" s="249"/>
      <c r="CX23" s="244"/>
      <c r="CY23" s="177"/>
      <c r="CZ23" s="177"/>
      <c r="DA23" s="177"/>
      <c r="DB23" s="177"/>
      <c r="DC23" s="178"/>
      <c r="DD23" s="249"/>
      <c r="DE23" s="244"/>
      <c r="DF23" s="177"/>
      <c r="DG23" s="177"/>
      <c r="DH23" s="177"/>
      <c r="DI23" s="177"/>
      <c r="DJ23" s="178"/>
      <c r="DK23" s="249"/>
      <c r="DL23" s="179"/>
      <c r="DM23" s="177"/>
      <c r="DN23" s="177"/>
      <c r="DO23" s="177"/>
      <c r="DP23" s="177"/>
      <c r="DQ23" s="178"/>
    </row>
    <row r="24" spans="1:121" x14ac:dyDescent="0.2">
      <c r="A24" s="166">
        <v>1</v>
      </c>
      <c r="B24" s="228"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c r="AL24" s="250">
        <f>SUM(AM24:AR24)</f>
        <v>0</v>
      </c>
      <c r="AM24" s="314"/>
      <c r="AN24" s="308"/>
      <c r="AO24" s="314"/>
      <c r="AP24" s="314"/>
      <c r="AQ24" s="314"/>
      <c r="AR24" s="315"/>
      <c r="AS24" s="250">
        <f>SUM(AT24:AY24)</f>
        <v>0</v>
      </c>
      <c r="AT24" s="314"/>
      <c r="AU24" s="308"/>
      <c r="AV24" s="314"/>
      <c r="AW24" s="314"/>
      <c r="AX24" s="314"/>
      <c r="AY24" s="315"/>
      <c r="AZ24" s="250">
        <f>SUM(BA24:BF24)</f>
        <v>0</v>
      </c>
      <c r="BA24" s="314"/>
      <c r="BB24" s="308"/>
      <c r="BC24" s="314"/>
      <c r="BD24" s="314"/>
      <c r="BE24" s="314"/>
      <c r="BF24" s="315"/>
      <c r="BG24" s="250">
        <f>SUM(BH24:BM24)</f>
        <v>0</v>
      </c>
      <c r="BH24" s="314"/>
      <c r="BI24" s="308"/>
      <c r="BJ24" s="314"/>
      <c r="BK24" s="314"/>
      <c r="BL24" s="314"/>
      <c r="BM24" s="315"/>
      <c r="BN24" s="250">
        <f>SUM(BO24:BT24)</f>
        <v>0</v>
      </c>
      <c r="BO24" s="314"/>
      <c r="BP24" s="308"/>
      <c r="BQ24" s="314"/>
      <c r="BR24" s="314"/>
      <c r="BS24" s="314"/>
      <c r="BT24" s="315"/>
      <c r="BU24" s="250">
        <f>SUM(BV24:CA24)</f>
        <v>0</v>
      </c>
      <c r="BV24" s="314"/>
      <c r="BW24" s="308"/>
      <c r="BX24" s="314"/>
      <c r="BY24" s="314"/>
      <c r="BZ24" s="314"/>
      <c r="CA24" s="315"/>
      <c r="CB24" s="250">
        <f>SUM(CC24:CH24)</f>
        <v>0</v>
      </c>
      <c r="CC24" s="314"/>
      <c r="CD24" s="308"/>
      <c r="CE24" s="314"/>
      <c r="CF24" s="314"/>
      <c r="CG24" s="314"/>
      <c r="CH24" s="315"/>
      <c r="CI24" s="250">
        <f>SUM(CJ24:CO24)</f>
        <v>0</v>
      </c>
      <c r="CJ24" s="314"/>
      <c r="CK24" s="308"/>
      <c r="CL24" s="314"/>
      <c r="CM24" s="314"/>
      <c r="CN24" s="314"/>
      <c r="CO24" s="315"/>
      <c r="CP24" s="250">
        <f>SUM(CQ24:CV24)</f>
        <v>0</v>
      </c>
      <c r="CQ24" s="314"/>
      <c r="CR24" s="308"/>
      <c r="CS24" s="314"/>
      <c r="CT24" s="314"/>
      <c r="CU24" s="314"/>
      <c r="CV24" s="315"/>
      <c r="CW24" s="250">
        <f>SUM(CX24:DC24)</f>
        <v>0</v>
      </c>
      <c r="CX24" s="314"/>
      <c r="CY24" s="308"/>
      <c r="CZ24" s="314"/>
      <c r="DA24" s="314"/>
      <c r="DB24" s="314"/>
      <c r="DC24" s="315"/>
      <c r="DD24" s="250">
        <f>SUM(DE24:DJ24)</f>
        <v>0</v>
      </c>
      <c r="DE24" s="314"/>
      <c r="DF24" s="308"/>
      <c r="DG24" s="314"/>
      <c r="DH24" s="314"/>
      <c r="DI24" s="314"/>
      <c r="DJ24" s="315"/>
      <c r="DK24" s="250">
        <f>SUM(DL24:DQ24)</f>
        <v>0</v>
      </c>
      <c r="DL24" s="314"/>
      <c r="DM24" s="308"/>
      <c r="DN24" s="314"/>
      <c r="DO24" s="314"/>
      <c r="DP24" s="314"/>
      <c r="DQ24" s="315"/>
    </row>
    <row r="25" spans="1:121" x14ac:dyDescent="0.2">
      <c r="A25" s="166">
        <v>2</v>
      </c>
      <c r="B25" s="228"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c r="AL25" s="250">
        <f>SUM(AM25:AR25)</f>
        <v>0</v>
      </c>
      <c r="AM25" s="314"/>
      <c r="AN25" s="308"/>
      <c r="AO25" s="314"/>
      <c r="AP25" s="314"/>
      <c r="AQ25" s="314"/>
      <c r="AR25" s="315"/>
      <c r="AS25" s="250">
        <f>SUM(AT25:AY25)</f>
        <v>0</v>
      </c>
      <c r="AT25" s="314"/>
      <c r="AU25" s="308"/>
      <c r="AV25" s="314"/>
      <c r="AW25" s="314"/>
      <c r="AX25" s="314"/>
      <c r="AY25" s="315"/>
      <c r="AZ25" s="250">
        <f>SUM(BA25:BF25)</f>
        <v>0</v>
      </c>
      <c r="BA25" s="314"/>
      <c r="BB25" s="308"/>
      <c r="BC25" s="314"/>
      <c r="BD25" s="314"/>
      <c r="BE25" s="314"/>
      <c r="BF25" s="315"/>
      <c r="BG25" s="250">
        <f>SUM(BH25:BM25)</f>
        <v>0</v>
      </c>
      <c r="BH25" s="314"/>
      <c r="BI25" s="308"/>
      <c r="BJ25" s="314"/>
      <c r="BK25" s="314"/>
      <c r="BL25" s="314"/>
      <c r="BM25" s="315"/>
      <c r="BN25" s="250">
        <f>SUM(BO25:BT25)</f>
        <v>0</v>
      </c>
      <c r="BO25" s="314"/>
      <c r="BP25" s="308"/>
      <c r="BQ25" s="314"/>
      <c r="BR25" s="314"/>
      <c r="BS25" s="314"/>
      <c r="BT25" s="315"/>
      <c r="BU25" s="250">
        <f>SUM(BV25:CA25)</f>
        <v>0</v>
      </c>
      <c r="BV25" s="314"/>
      <c r="BW25" s="308"/>
      <c r="BX25" s="314"/>
      <c r="BY25" s="314"/>
      <c r="BZ25" s="314"/>
      <c r="CA25" s="315"/>
      <c r="CB25" s="250">
        <f>SUM(CC25:CH25)</f>
        <v>0</v>
      </c>
      <c r="CC25" s="314"/>
      <c r="CD25" s="308"/>
      <c r="CE25" s="314"/>
      <c r="CF25" s="314"/>
      <c r="CG25" s="314"/>
      <c r="CH25" s="315"/>
      <c r="CI25" s="250">
        <f>SUM(CJ25:CO25)</f>
        <v>0</v>
      </c>
      <c r="CJ25" s="314"/>
      <c r="CK25" s="308"/>
      <c r="CL25" s="314"/>
      <c r="CM25" s="314"/>
      <c r="CN25" s="314"/>
      <c r="CO25" s="315"/>
      <c r="CP25" s="250">
        <f>SUM(CQ25:CV25)</f>
        <v>0</v>
      </c>
      <c r="CQ25" s="314"/>
      <c r="CR25" s="308"/>
      <c r="CS25" s="314"/>
      <c r="CT25" s="314"/>
      <c r="CU25" s="314"/>
      <c r="CV25" s="315"/>
      <c r="CW25" s="250">
        <f>SUM(CX25:DC25)</f>
        <v>0</v>
      </c>
      <c r="CX25" s="314"/>
      <c r="CY25" s="308"/>
      <c r="CZ25" s="314"/>
      <c r="DA25" s="314"/>
      <c r="DB25" s="314"/>
      <c r="DC25" s="315"/>
      <c r="DD25" s="250">
        <f>SUM(DE25:DJ25)</f>
        <v>0</v>
      </c>
      <c r="DE25" s="314"/>
      <c r="DF25" s="308"/>
      <c r="DG25" s="314"/>
      <c r="DH25" s="314"/>
      <c r="DI25" s="314"/>
      <c r="DJ25" s="315"/>
      <c r="DK25" s="250">
        <f>SUM(DL25:DQ25)</f>
        <v>0</v>
      </c>
      <c r="DL25" s="314"/>
      <c r="DM25" s="308"/>
      <c r="DN25" s="314"/>
      <c r="DO25" s="314"/>
      <c r="DP25" s="314"/>
      <c r="DQ25" s="315"/>
    </row>
    <row r="26" spans="1:121" x14ac:dyDescent="0.2">
      <c r="A26" s="166">
        <v>3</v>
      </c>
      <c r="B26" s="228"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c r="AL26" s="250">
        <f>SUM(AM26:AR26)</f>
        <v>0</v>
      </c>
      <c r="AM26" s="314"/>
      <c r="AN26" s="308"/>
      <c r="AO26" s="314"/>
      <c r="AP26" s="314"/>
      <c r="AQ26" s="314"/>
      <c r="AR26" s="315"/>
      <c r="AS26" s="250">
        <f>SUM(AT26:AY26)</f>
        <v>0</v>
      </c>
      <c r="AT26" s="314"/>
      <c r="AU26" s="308"/>
      <c r="AV26" s="314"/>
      <c r="AW26" s="314"/>
      <c r="AX26" s="314"/>
      <c r="AY26" s="315"/>
      <c r="AZ26" s="250">
        <f>SUM(BA26:BF26)</f>
        <v>0</v>
      </c>
      <c r="BA26" s="314"/>
      <c r="BB26" s="308"/>
      <c r="BC26" s="314"/>
      <c r="BD26" s="314"/>
      <c r="BE26" s="314"/>
      <c r="BF26" s="315"/>
      <c r="BG26" s="250">
        <f>SUM(BH26:BM26)</f>
        <v>0</v>
      </c>
      <c r="BH26" s="314"/>
      <c r="BI26" s="308"/>
      <c r="BJ26" s="314"/>
      <c r="BK26" s="314"/>
      <c r="BL26" s="314"/>
      <c r="BM26" s="315"/>
      <c r="BN26" s="250">
        <f>SUM(BO26:BT26)</f>
        <v>0</v>
      </c>
      <c r="BO26" s="314"/>
      <c r="BP26" s="308"/>
      <c r="BQ26" s="314"/>
      <c r="BR26" s="314"/>
      <c r="BS26" s="314"/>
      <c r="BT26" s="315"/>
      <c r="BU26" s="250">
        <f>SUM(BV26:CA26)</f>
        <v>0</v>
      </c>
      <c r="BV26" s="314"/>
      <c r="BW26" s="308"/>
      <c r="BX26" s="314"/>
      <c r="BY26" s="314"/>
      <c r="BZ26" s="314"/>
      <c r="CA26" s="315"/>
      <c r="CB26" s="250">
        <f>SUM(CC26:CH26)</f>
        <v>0</v>
      </c>
      <c r="CC26" s="314"/>
      <c r="CD26" s="308"/>
      <c r="CE26" s="314"/>
      <c r="CF26" s="314"/>
      <c r="CG26" s="314"/>
      <c r="CH26" s="315"/>
      <c r="CI26" s="250">
        <f>SUM(CJ26:CO26)</f>
        <v>0</v>
      </c>
      <c r="CJ26" s="314"/>
      <c r="CK26" s="308"/>
      <c r="CL26" s="314"/>
      <c r="CM26" s="314"/>
      <c r="CN26" s="314"/>
      <c r="CO26" s="315"/>
      <c r="CP26" s="250">
        <f>SUM(CQ26:CV26)</f>
        <v>0</v>
      </c>
      <c r="CQ26" s="314"/>
      <c r="CR26" s="308"/>
      <c r="CS26" s="314"/>
      <c r="CT26" s="314"/>
      <c r="CU26" s="314"/>
      <c r="CV26" s="315"/>
      <c r="CW26" s="250">
        <f>SUM(CX26:DC26)</f>
        <v>0</v>
      </c>
      <c r="CX26" s="314"/>
      <c r="CY26" s="308"/>
      <c r="CZ26" s="314"/>
      <c r="DA26" s="314"/>
      <c r="DB26" s="314"/>
      <c r="DC26" s="315"/>
      <c r="DD26" s="250">
        <f>SUM(DE26:DJ26)</f>
        <v>0</v>
      </c>
      <c r="DE26" s="314"/>
      <c r="DF26" s="308"/>
      <c r="DG26" s="314"/>
      <c r="DH26" s="314"/>
      <c r="DI26" s="314"/>
      <c r="DJ26" s="315"/>
      <c r="DK26" s="250">
        <f>SUM(DL26:DQ26)</f>
        <v>0</v>
      </c>
      <c r="DL26" s="314"/>
      <c r="DM26" s="308"/>
      <c r="DN26" s="314"/>
      <c r="DO26" s="314"/>
      <c r="DP26" s="314"/>
      <c r="DQ26" s="315"/>
    </row>
    <row r="27" spans="1:121" x14ac:dyDescent="0.2">
      <c r="A27" s="166">
        <v>4</v>
      </c>
      <c r="B27" s="228"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c r="AL27" s="250">
        <f>SUM(AM27:AR27)</f>
        <v>0</v>
      </c>
      <c r="AM27" s="314"/>
      <c r="AN27" s="308"/>
      <c r="AO27" s="314"/>
      <c r="AP27" s="314"/>
      <c r="AQ27" s="314"/>
      <c r="AR27" s="315"/>
      <c r="AS27" s="250">
        <f>SUM(AT27:AY27)</f>
        <v>0</v>
      </c>
      <c r="AT27" s="314"/>
      <c r="AU27" s="308"/>
      <c r="AV27" s="314"/>
      <c r="AW27" s="314"/>
      <c r="AX27" s="314"/>
      <c r="AY27" s="315"/>
      <c r="AZ27" s="250">
        <f>SUM(BA27:BF27)</f>
        <v>0</v>
      </c>
      <c r="BA27" s="314"/>
      <c r="BB27" s="308"/>
      <c r="BC27" s="314"/>
      <c r="BD27" s="314"/>
      <c r="BE27" s="314"/>
      <c r="BF27" s="315"/>
      <c r="BG27" s="250">
        <f>SUM(BH27:BM27)</f>
        <v>0</v>
      </c>
      <c r="BH27" s="314"/>
      <c r="BI27" s="308"/>
      <c r="BJ27" s="314"/>
      <c r="BK27" s="314"/>
      <c r="BL27" s="314"/>
      <c r="BM27" s="315"/>
      <c r="BN27" s="250">
        <f>SUM(BO27:BT27)</f>
        <v>0</v>
      </c>
      <c r="BO27" s="314"/>
      <c r="BP27" s="308"/>
      <c r="BQ27" s="314"/>
      <c r="BR27" s="314"/>
      <c r="BS27" s="314"/>
      <c r="BT27" s="315"/>
      <c r="BU27" s="250">
        <f>SUM(BV27:CA27)</f>
        <v>0</v>
      </c>
      <c r="BV27" s="314"/>
      <c r="BW27" s="308"/>
      <c r="BX27" s="314"/>
      <c r="BY27" s="314"/>
      <c r="BZ27" s="314"/>
      <c r="CA27" s="315"/>
      <c r="CB27" s="250">
        <f>SUM(CC27:CH27)</f>
        <v>0</v>
      </c>
      <c r="CC27" s="314"/>
      <c r="CD27" s="308"/>
      <c r="CE27" s="314"/>
      <c r="CF27" s="314"/>
      <c r="CG27" s="314"/>
      <c r="CH27" s="315"/>
      <c r="CI27" s="250">
        <f>SUM(CJ27:CO27)</f>
        <v>0</v>
      </c>
      <c r="CJ27" s="314"/>
      <c r="CK27" s="308"/>
      <c r="CL27" s="314"/>
      <c r="CM27" s="314"/>
      <c r="CN27" s="314"/>
      <c r="CO27" s="315"/>
      <c r="CP27" s="250">
        <f>SUM(CQ27:CV27)</f>
        <v>0</v>
      </c>
      <c r="CQ27" s="314"/>
      <c r="CR27" s="308"/>
      <c r="CS27" s="314"/>
      <c r="CT27" s="314"/>
      <c r="CU27" s="314"/>
      <c r="CV27" s="315"/>
      <c r="CW27" s="250">
        <f>SUM(CX27:DC27)</f>
        <v>0</v>
      </c>
      <c r="CX27" s="314"/>
      <c r="CY27" s="308"/>
      <c r="CZ27" s="314"/>
      <c r="DA27" s="314"/>
      <c r="DB27" s="314"/>
      <c r="DC27" s="315"/>
      <c r="DD27" s="250">
        <f>SUM(DE27:DJ27)</f>
        <v>0</v>
      </c>
      <c r="DE27" s="314"/>
      <c r="DF27" s="308"/>
      <c r="DG27" s="314"/>
      <c r="DH27" s="314"/>
      <c r="DI27" s="314"/>
      <c r="DJ27" s="315"/>
      <c r="DK27" s="250">
        <f>SUM(DL27:DQ27)</f>
        <v>0</v>
      </c>
      <c r="DL27" s="314"/>
      <c r="DM27" s="308"/>
      <c r="DN27" s="314"/>
      <c r="DO27" s="314"/>
      <c r="DP27" s="314"/>
      <c r="DQ27" s="315"/>
    </row>
    <row r="28" spans="1:121" x14ac:dyDescent="0.2">
      <c r="A28" s="171">
        <v>5</v>
      </c>
      <c r="B28" s="231" t="s">
        <v>86</v>
      </c>
      <c r="C28" s="251">
        <f t="shared" ref="C28:AH28" si="9">SUM(C24:C27)</f>
        <v>0</v>
      </c>
      <c r="D28" s="245">
        <f t="shared" si="9"/>
        <v>0</v>
      </c>
      <c r="E28" s="36">
        <f t="shared" si="9"/>
        <v>0</v>
      </c>
      <c r="F28" s="36">
        <f t="shared" si="9"/>
        <v>0</v>
      </c>
      <c r="G28" s="36">
        <f t="shared" si="9"/>
        <v>0</v>
      </c>
      <c r="H28" s="36">
        <f t="shared" si="9"/>
        <v>0</v>
      </c>
      <c r="I28" s="37">
        <f t="shared" si="9"/>
        <v>0</v>
      </c>
      <c r="J28" s="251">
        <f t="shared" si="9"/>
        <v>0</v>
      </c>
      <c r="K28" s="245">
        <f t="shared" si="9"/>
        <v>0</v>
      </c>
      <c r="L28" s="36">
        <f t="shared" si="9"/>
        <v>0</v>
      </c>
      <c r="M28" s="36">
        <f t="shared" si="9"/>
        <v>0</v>
      </c>
      <c r="N28" s="36">
        <f t="shared" si="9"/>
        <v>0</v>
      </c>
      <c r="O28" s="36">
        <f t="shared" si="9"/>
        <v>0</v>
      </c>
      <c r="P28" s="37">
        <f t="shared" si="9"/>
        <v>0</v>
      </c>
      <c r="Q28" s="251">
        <f t="shared" si="9"/>
        <v>0</v>
      </c>
      <c r="R28" s="245">
        <f t="shared" si="9"/>
        <v>0</v>
      </c>
      <c r="S28" s="36">
        <f t="shared" si="9"/>
        <v>0</v>
      </c>
      <c r="T28" s="36">
        <f t="shared" si="9"/>
        <v>0</v>
      </c>
      <c r="U28" s="36">
        <f t="shared" si="9"/>
        <v>0</v>
      </c>
      <c r="V28" s="36">
        <f t="shared" si="9"/>
        <v>0</v>
      </c>
      <c r="W28" s="37">
        <f t="shared" si="9"/>
        <v>0</v>
      </c>
      <c r="X28" s="251">
        <f t="shared" si="9"/>
        <v>0</v>
      </c>
      <c r="Y28" s="245">
        <f t="shared" si="9"/>
        <v>0</v>
      </c>
      <c r="Z28" s="36">
        <f t="shared" si="9"/>
        <v>0</v>
      </c>
      <c r="AA28" s="36">
        <f t="shared" si="9"/>
        <v>0</v>
      </c>
      <c r="AB28" s="36">
        <f t="shared" si="9"/>
        <v>0</v>
      </c>
      <c r="AC28" s="36">
        <f t="shared" si="9"/>
        <v>0</v>
      </c>
      <c r="AD28" s="37">
        <f t="shared" si="9"/>
        <v>0</v>
      </c>
      <c r="AE28" s="251">
        <f t="shared" si="9"/>
        <v>0</v>
      </c>
      <c r="AF28" s="245">
        <f t="shared" si="9"/>
        <v>0</v>
      </c>
      <c r="AG28" s="36">
        <f t="shared" si="9"/>
        <v>0</v>
      </c>
      <c r="AH28" s="36">
        <f t="shared" si="9"/>
        <v>0</v>
      </c>
      <c r="AI28" s="36">
        <f t="shared" ref="AI28:BN28" si="10">SUM(AI24:AI27)</f>
        <v>0</v>
      </c>
      <c r="AJ28" s="36">
        <f t="shared" si="10"/>
        <v>0</v>
      </c>
      <c r="AK28" s="37">
        <f t="shared" si="10"/>
        <v>0</v>
      </c>
      <c r="AL28" s="251">
        <f t="shared" si="10"/>
        <v>0</v>
      </c>
      <c r="AM28" s="245">
        <f t="shared" si="10"/>
        <v>0</v>
      </c>
      <c r="AN28" s="36">
        <f t="shared" si="10"/>
        <v>0</v>
      </c>
      <c r="AO28" s="36">
        <f t="shared" si="10"/>
        <v>0</v>
      </c>
      <c r="AP28" s="36">
        <f t="shared" si="10"/>
        <v>0</v>
      </c>
      <c r="AQ28" s="36">
        <f t="shared" si="10"/>
        <v>0</v>
      </c>
      <c r="AR28" s="37">
        <f t="shared" si="10"/>
        <v>0</v>
      </c>
      <c r="AS28" s="251">
        <f t="shared" si="10"/>
        <v>0</v>
      </c>
      <c r="AT28" s="245">
        <f t="shared" si="10"/>
        <v>0</v>
      </c>
      <c r="AU28" s="36">
        <f t="shared" si="10"/>
        <v>0</v>
      </c>
      <c r="AV28" s="36">
        <f t="shared" si="10"/>
        <v>0</v>
      </c>
      <c r="AW28" s="36">
        <f t="shared" si="10"/>
        <v>0</v>
      </c>
      <c r="AX28" s="36">
        <f t="shared" si="10"/>
        <v>0</v>
      </c>
      <c r="AY28" s="37">
        <f t="shared" si="10"/>
        <v>0</v>
      </c>
      <c r="AZ28" s="251">
        <f t="shared" si="10"/>
        <v>0</v>
      </c>
      <c r="BA28" s="245">
        <f t="shared" si="10"/>
        <v>0</v>
      </c>
      <c r="BB28" s="36">
        <f t="shared" si="10"/>
        <v>0</v>
      </c>
      <c r="BC28" s="36">
        <f t="shared" si="10"/>
        <v>0</v>
      </c>
      <c r="BD28" s="36">
        <f t="shared" si="10"/>
        <v>0</v>
      </c>
      <c r="BE28" s="36">
        <f t="shared" si="10"/>
        <v>0</v>
      </c>
      <c r="BF28" s="37">
        <f t="shared" si="10"/>
        <v>0</v>
      </c>
      <c r="BG28" s="251">
        <f t="shared" si="10"/>
        <v>0</v>
      </c>
      <c r="BH28" s="245">
        <f t="shared" si="10"/>
        <v>0</v>
      </c>
      <c r="BI28" s="36">
        <f t="shared" si="10"/>
        <v>0</v>
      </c>
      <c r="BJ28" s="36">
        <f t="shared" si="10"/>
        <v>0</v>
      </c>
      <c r="BK28" s="36">
        <f t="shared" si="10"/>
        <v>0</v>
      </c>
      <c r="BL28" s="36">
        <f t="shared" si="10"/>
        <v>0</v>
      </c>
      <c r="BM28" s="37">
        <f t="shared" si="10"/>
        <v>0</v>
      </c>
      <c r="BN28" s="251">
        <f t="shared" si="10"/>
        <v>0</v>
      </c>
      <c r="BO28" s="245">
        <f t="shared" ref="BO28:BY28" si="11">SUM(BO24:BO27)</f>
        <v>0</v>
      </c>
      <c r="BP28" s="36">
        <f t="shared" si="11"/>
        <v>0</v>
      </c>
      <c r="BQ28" s="36">
        <f t="shared" si="11"/>
        <v>0</v>
      </c>
      <c r="BR28" s="36">
        <f t="shared" si="11"/>
        <v>0</v>
      </c>
      <c r="BS28" s="36">
        <f t="shared" si="11"/>
        <v>0</v>
      </c>
      <c r="BT28" s="37">
        <f t="shared" si="11"/>
        <v>0</v>
      </c>
      <c r="BU28" s="251">
        <f t="shared" si="11"/>
        <v>0</v>
      </c>
      <c r="BV28" s="245">
        <f t="shared" si="11"/>
        <v>0</v>
      </c>
      <c r="BW28" s="36">
        <f t="shared" si="11"/>
        <v>0</v>
      </c>
      <c r="BX28" s="36">
        <f t="shared" si="11"/>
        <v>0</v>
      </c>
      <c r="BY28" s="36">
        <f t="shared" si="11"/>
        <v>0</v>
      </c>
      <c r="BZ28" s="36">
        <f t="shared" ref="BZ28" si="12">SUM(BZ24:BZ27)</f>
        <v>0</v>
      </c>
      <c r="CA28" s="37">
        <f t="shared" ref="CA28:DQ28" si="13">SUM(CA24:CA27)</f>
        <v>0</v>
      </c>
      <c r="CB28" s="251">
        <f t="shared" si="13"/>
        <v>0</v>
      </c>
      <c r="CC28" s="245">
        <f t="shared" si="13"/>
        <v>0</v>
      </c>
      <c r="CD28" s="36">
        <f t="shared" si="13"/>
        <v>0</v>
      </c>
      <c r="CE28" s="36">
        <f t="shared" si="13"/>
        <v>0</v>
      </c>
      <c r="CF28" s="36">
        <f t="shared" si="13"/>
        <v>0</v>
      </c>
      <c r="CG28" s="36">
        <f t="shared" si="13"/>
        <v>0</v>
      </c>
      <c r="CH28" s="37">
        <f t="shared" si="13"/>
        <v>0</v>
      </c>
      <c r="CI28" s="251">
        <f t="shared" si="13"/>
        <v>0</v>
      </c>
      <c r="CJ28" s="245">
        <f t="shared" si="13"/>
        <v>0</v>
      </c>
      <c r="CK28" s="36">
        <f t="shared" si="13"/>
        <v>0</v>
      </c>
      <c r="CL28" s="36">
        <f t="shared" si="13"/>
        <v>0</v>
      </c>
      <c r="CM28" s="36">
        <f t="shared" si="13"/>
        <v>0</v>
      </c>
      <c r="CN28" s="36">
        <f t="shared" si="13"/>
        <v>0</v>
      </c>
      <c r="CO28" s="37">
        <f t="shared" si="13"/>
        <v>0</v>
      </c>
      <c r="CP28" s="251">
        <f t="shared" si="13"/>
        <v>0</v>
      </c>
      <c r="CQ28" s="245">
        <f t="shared" si="13"/>
        <v>0</v>
      </c>
      <c r="CR28" s="36">
        <f t="shared" si="13"/>
        <v>0</v>
      </c>
      <c r="CS28" s="36">
        <f t="shared" si="13"/>
        <v>0</v>
      </c>
      <c r="CT28" s="36">
        <f t="shared" si="13"/>
        <v>0</v>
      </c>
      <c r="CU28" s="36">
        <f t="shared" si="13"/>
        <v>0</v>
      </c>
      <c r="CV28" s="37">
        <f t="shared" si="13"/>
        <v>0</v>
      </c>
      <c r="CW28" s="251">
        <f t="shared" si="13"/>
        <v>0</v>
      </c>
      <c r="CX28" s="245">
        <f t="shared" si="13"/>
        <v>0</v>
      </c>
      <c r="CY28" s="36">
        <f t="shared" si="13"/>
        <v>0</v>
      </c>
      <c r="CZ28" s="36">
        <f t="shared" si="13"/>
        <v>0</v>
      </c>
      <c r="DA28" s="36">
        <f t="shared" si="13"/>
        <v>0</v>
      </c>
      <c r="DB28" s="36">
        <f t="shared" si="13"/>
        <v>0</v>
      </c>
      <c r="DC28" s="37">
        <f t="shared" si="13"/>
        <v>0</v>
      </c>
      <c r="DD28" s="251">
        <f t="shared" si="13"/>
        <v>0</v>
      </c>
      <c r="DE28" s="245">
        <f t="shared" si="13"/>
        <v>0</v>
      </c>
      <c r="DF28" s="36">
        <f t="shared" si="13"/>
        <v>0</v>
      </c>
      <c r="DG28" s="36">
        <f t="shared" si="13"/>
        <v>0</v>
      </c>
      <c r="DH28" s="36">
        <f t="shared" si="13"/>
        <v>0</v>
      </c>
      <c r="DI28" s="36">
        <f t="shared" si="13"/>
        <v>0</v>
      </c>
      <c r="DJ28" s="37">
        <f t="shared" si="13"/>
        <v>0</v>
      </c>
      <c r="DK28" s="251">
        <f t="shared" si="13"/>
        <v>0</v>
      </c>
      <c r="DL28" s="35">
        <f t="shared" si="13"/>
        <v>0</v>
      </c>
      <c r="DM28" s="36">
        <f t="shared" si="13"/>
        <v>0</v>
      </c>
      <c r="DN28" s="36">
        <f t="shared" si="13"/>
        <v>0</v>
      </c>
      <c r="DO28" s="36">
        <f t="shared" si="13"/>
        <v>0</v>
      </c>
      <c r="DP28" s="36">
        <f t="shared" si="13"/>
        <v>0</v>
      </c>
      <c r="DQ28" s="38">
        <f t="shared" si="13"/>
        <v>0</v>
      </c>
    </row>
    <row r="31" spans="1:121" hidden="1" x14ac:dyDescent="0.2">
      <c r="A31" s="269"/>
      <c r="B31" s="455" t="s">
        <v>179</v>
      </c>
      <c r="C31" s="452" t="s">
        <v>87</v>
      </c>
      <c r="D31" s="453"/>
      <c r="E31" s="453"/>
      <c r="F31" s="453"/>
      <c r="G31" s="453"/>
      <c r="H31" s="453"/>
      <c r="I31" s="454"/>
      <c r="J31" s="452" t="s">
        <v>88</v>
      </c>
      <c r="K31" s="453"/>
      <c r="L31" s="453"/>
      <c r="M31" s="453"/>
      <c r="N31" s="453"/>
      <c r="O31" s="453"/>
      <c r="P31" s="454"/>
      <c r="Q31" s="452" t="s">
        <v>89</v>
      </c>
      <c r="R31" s="453"/>
      <c r="S31" s="453"/>
      <c r="T31" s="453"/>
      <c r="U31" s="453"/>
      <c r="V31" s="453"/>
      <c r="W31" s="454"/>
      <c r="X31" s="452" t="s">
        <v>90</v>
      </c>
      <c r="Y31" s="453"/>
      <c r="Z31" s="453"/>
      <c r="AA31" s="453"/>
      <c r="AB31" s="453"/>
      <c r="AC31" s="453"/>
      <c r="AD31" s="454"/>
      <c r="AE31" s="452" t="s">
        <v>91</v>
      </c>
      <c r="AF31" s="453"/>
      <c r="AG31" s="453"/>
      <c r="AH31" s="453"/>
      <c r="AI31" s="453"/>
      <c r="AJ31" s="453"/>
      <c r="AK31" s="454"/>
      <c r="AL31" s="452" t="s">
        <v>92</v>
      </c>
      <c r="AM31" s="453"/>
      <c r="AN31" s="453"/>
      <c r="AO31" s="453"/>
      <c r="AP31" s="453"/>
      <c r="AQ31" s="453"/>
      <c r="AR31" s="454"/>
      <c r="AS31" s="452" t="s">
        <v>93</v>
      </c>
      <c r="AT31" s="453"/>
      <c r="AU31" s="453"/>
      <c r="AV31" s="453"/>
      <c r="AW31" s="453"/>
      <c r="AX31" s="453"/>
      <c r="AY31" s="454"/>
      <c r="AZ31" s="452" t="s">
        <v>94</v>
      </c>
      <c r="BA31" s="453"/>
      <c r="BB31" s="453"/>
      <c r="BC31" s="453"/>
      <c r="BD31" s="453"/>
      <c r="BE31" s="453"/>
      <c r="BF31" s="454"/>
      <c r="BG31" s="452" t="s">
        <v>95</v>
      </c>
      <c r="BH31" s="453"/>
      <c r="BI31" s="453"/>
      <c r="BJ31" s="453"/>
      <c r="BK31" s="453"/>
      <c r="BL31" s="453"/>
      <c r="BM31" s="454"/>
      <c r="BN31" s="279"/>
      <c r="BO31" s="279"/>
      <c r="BP31" s="279"/>
      <c r="BQ31" s="279"/>
      <c r="BR31" s="279"/>
      <c r="BS31" s="173"/>
    </row>
    <row r="32" spans="1:121" ht="25.5" hidden="1" customHeight="1" x14ac:dyDescent="0.2">
      <c r="A32" s="270"/>
      <c r="B32" s="456"/>
      <c r="C32" s="189" t="s">
        <v>182</v>
      </c>
      <c r="D32" s="47" t="s">
        <v>495</v>
      </c>
      <c r="E32" s="47" t="s">
        <v>496</v>
      </c>
      <c r="F32" s="47" t="s">
        <v>394</v>
      </c>
      <c r="G32" s="47" t="s">
        <v>395</v>
      </c>
      <c r="H32" s="47" t="s">
        <v>396</v>
      </c>
      <c r="I32" s="160" t="s">
        <v>41</v>
      </c>
      <c r="J32" s="189" t="s">
        <v>182</v>
      </c>
      <c r="K32" s="47" t="s">
        <v>495</v>
      </c>
      <c r="L32" s="47" t="s">
        <v>496</v>
      </c>
      <c r="M32" s="47" t="s">
        <v>394</v>
      </c>
      <c r="N32" s="47" t="s">
        <v>395</v>
      </c>
      <c r="O32" s="47" t="s">
        <v>396</v>
      </c>
      <c r="P32" s="160" t="s">
        <v>41</v>
      </c>
      <c r="Q32" s="189" t="s">
        <v>182</v>
      </c>
      <c r="R32" s="47" t="s">
        <v>495</v>
      </c>
      <c r="S32" s="47" t="s">
        <v>496</v>
      </c>
      <c r="T32" s="47" t="s">
        <v>394</v>
      </c>
      <c r="U32" s="47" t="s">
        <v>395</v>
      </c>
      <c r="V32" s="47" t="s">
        <v>396</v>
      </c>
      <c r="W32" s="160" t="s">
        <v>41</v>
      </c>
      <c r="X32" s="189" t="s">
        <v>182</v>
      </c>
      <c r="Y32" s="47" t="s">
        <v>495</v>
      </c>
      <c r="Z32" s="47" t="s">
        <v>496</v>
      </c>
      <c r="AA32" s="47" t="s">
        <v>394</v>
      </c>
      <c r="AB32" s="47" t="s">
        <v>395</v>
      </c>
      <c r="AC32" s="47" t="s">
        <v>396</v>
      </c>
      <c r="AD32" s="160" t="s">
        <v>41</v>
      </c>
      <c r="AE32" s="189" t="s">
        <v>182</v>
      </c>
      <c r="AF32" s="47" t="s">
        <v>495</v>
      </c>
      <c r="AG32" s="47" t="s">
        <v>496</v>
      </c>
      <c r="AH32" s="47" t="s">
        <v>394</v>
      </c>
      <c r="AI32" s="47" t="s">
        <v>395</v>
      </c>
      <c r="AJ32" s="47" t="s">
        <v>396</v>
      </c>
      <c r="AK32" s="160" t="s">
        <v>41</v>
      </c>
      <c r="AL32" s="189" t="s">
        <v>182</v>
      </c>
      <c r="AM32" s="47" t="s">
        <v>495</v>
      </c>
      <c r="AN32" s="47" t="s">
        <v>496</v>
      </c>
      <c r="AO32" s="47" t="s">
        <v>394</v>
      </c>
      <c r="AP32" s="47" t="s">
        <v>395</v>
      </c>
      <c r="AQ32" s="47" t="s">
        <v>396</v>
      </c>
      <c r="AR32" s="160" t="s">
        <v>41</v>
      </c>
      <c r="AS32" s="189" t="s">
        <v>182</v>
      </c>
      <c r="AT32" s="47" t="s">
        <v>495</v>
      </c>
      <c r="AU32" s="47" t="s">
        <v>496</v>
      </c>
      <c r="AV32" s="47" t="s">
        <v>394</v>
      </c>
      <c r="AW32" s="47" t="s">
        <v>395</v>
      </c>
      <c r="AX32" s="47" t="s">
        <v>396</v>
      </c>
      <c r="AY32" s="160" t="s">
        <v>41</v>
      </c>
      <c r="AZ32" s="189" t="s">
        <v>182</v>
      </c>
      <c r="BA32" s="47" t="s">
        <v>495</v>
      </c>
      <c r="BB32" s="47" t="s">
        <v>496</v>
      </c>
      <c r="BC32" s="47" t="s">
        <v>394</v>
      </c>
      <c r="BD32" s="47" t="s">
        <v>395</v>
      </c>
      <c r="BE32" s="47" t="s">
        <v>396</v>
      </c>
      <c r="BF32" s="160" t="s">
        <v>41</v>
      </c>
      <c r="BG32" s="189" t="s">
        <v>182</v>
      </c>
      <c r="BH32" s="47" t="s">
        <v>495</v>
      </c>
      <c r="BI32" s="47" t="s">
        <v>496</v>
      </c>
      <c r="BJ32" s="47" t="s">
        <v>394</v>
      </c>
      <c r="BK32" s="47" t="s">
        <v>395</v>
      </c>
      <c r="BL32" s="47" t="s">
        <v>396</v>
      </c>
      <c r="BM32" s="191" t="s">
        <v>41</v>
      </c>
      <c r="BN32" s="279"/>
      <c r="BO32" s="279"/>
      <c r="BP32" s="279"/>
      <c r="BQ32" s="279"/>
      <c r="BR32" s="279"/>
      <c r="BS32" s="173"/>
    </row>
    <row r="33" spans="1:75" ht="13.5" hidden="1" thickBot="1" x14ac:dyDescent="0.25">
      <c r="A33" s="271"/>
      <c r="B33" s="457"/>
      <c r="C33" s="193" t="s">
        <v>42</v>
      </c>
      <c r="D33" s="195" t="s">
        <v>43</v>
      </c>
      <c r="E33" s="195" t="s">
        <v>44</v>
      </c>
      <c r="F33" s="195" t="s">
        <v>45</v>
      </c>
      <c r="G33" s="195" t="s">
        <v>46</v>
      </c>
      <c r="H33" s="195" t="s">
        <v>47</v>
      </c>
      <c r="I33" s="196" t="s">
        <v>48</v>
      </c>
      <c r="J33" s="193" t="s">
        <v>49</v>
      </c>
      <c r="K33" s="195" t="s">
        <v>50</v>
      </c>
      <c r="L33" s="195" t="s">
        <v>51</v>
      </c>
      <c r="M33" s="195" t="s">
        <v>52</v>
      </c>
      <c r="N33" s="195" t="s">
        <v>53</v>
      </c>
      <c r="O33" s="195" t="s">
        <v>54</v>
      </c>
      <c r="P33" s="196" t="s">
        <v>55</v>
      </c>
      <c r="Q33" s="193" t="s">
        <v>56</v>
      </c>
      <c r="R33" s="195" t="s">
        <v>57</v>
      </c>
      <c r="S33" s="195" t="s">
        <v>58</v>
      </c>
      <c r="T33" s="195" t="s">
        <v>59</v>
      </c>
      <c r="U33" s="195" t="s">
        <v>60</v>
      </c>
      <c r="V33" s="195" t="s">
        <v>61</v>
      </c>
      <c r="W33" s="196" t="s">
        <v>62</v>
      </c>
      <c r="X33" s="193" t="s">
        <v>63</v>
      </c>
      <c r="Y33" s="195" t="s">
        <v>64</v>
      </c>
      <c r="Z33" s="195" t="s">
        <v>65</v>
      </c>
      <c r="AA33" s="195" t="s">
        <v>66</v>
      </c>
      <c r="AB33" s="195" t="s">
        <v>67</v>
      </c>
      <c r="AC33" s="195" t="s">
        <v>68</v>
      </c>
      <c r="AD33" s="196" t="s">
        <v>69</v>
      </c>
      <c r="AE33" s="193" t="s">
        <v>70</v>
      </c>
      <c r="AF33" s="195" t="s">
        <v>71</v>
      </c>
      <c r="AG33" s="195" t="s">
        <v>98</v>
      </c>
      <c r="AH33" s="195" t="s">
        <v>99</v>
      </c>
      <c r="AI33" s="195" t="s">
        <v>100</v>
      </c>
      <c r="AJ33" s="195" t="s">
        <v>101</v>
      </c>
      <c r="AK33" s="196" t="s">
        <v>102</v>
      </c>
      <c r="AL33" s="193" t="s">
        <v>103</v>
      </c>
      <c r="AM33" s="195" t="s">
        <v>104</v>
      </c>
      <c r="AN33" s="195" t="s">
        <v>105</v>
      </c>
      <c r="AO33" s="195" t="s">
        <v>106</v>
      </c>
      <c r="AP33" s="195" t="s">
        <v>107</v>
      </c>
      <c r="AQ33" s="195" t="s">
        <v>108</v>
      </c>
      <c r="AR33" s="196" t="s">
        <v>109</v>
      </c>
      <c r="AS33" s="193" t="s">
        <v>110</v>
      </c>
      <c r="AT33" s="195" t="s">
        <v>111</v>
      </c>
      <c r="AU33" s="195" t="s">
        <v>112</v>
      </c>
      <c r="AV33" s="195" t="s">
        <v>113</v>
      </c>
      <c r="AW33" s="195" t="s">
        <v>114</v>
      </c>
      <c r="AX33" s="195" t="s">
        <v>115</v>
      </c>
      <c r="AY33" s="196" t="s">
        <v>116</v>
      </c>
      <c r="AZ33" s="193" t="s">
        <v>117</v>
      </c>
      <c r="BA33" s="195" t="s">
        <v>118</v>
      </c>
      <c r="BB33" s="195" t="s">
        <v>119</v>
      </c>
      <c r="BC33" s="195" t="s">
        <v>120</v>
      </c>
      <c r="BD33" s="195" t="s">
        <v>121</v>
      </c>
      <c r="BE33" s="195" t="s">
        <v>122</v>
      </c>
      <c r="BF33" s="196" t="s">
        <v>123</v>
      </c>
      <c r="BG33" s="193" t="s">
        <v>124</v>
      </c>
      <c r="BH33" s="195" t="s">
        <v>125</v>
      </c>
      <c r="BI33" s="195" t="s">
        <v>126</v>
      </c>
      <c r="BJ33" s="195" t="s">
        <v>127</v>
      </c>
      <c r="BK33" s="195" t="s">
        <v>128</v>
      </c>
      <c r="BL33" s="195" t="s">
        <v>129</v>
      </c>
      <c r="BM33" s="196" t="s">
        <v>130</v>
      </c>
      <c r="BN33" s="280"/>
      <c r="BO33" s="280"/>
      <c r="BP33" s="280"/>
      <c r="BQ33" s="280"/>
      <c r="BR33" s="280"/>
      <c r="BS33" s="280"/>
      <c r="BT33" s="280"/>
      <c r="BU33" s="280"/>
      <c r="BV33" s="280"/>
      <c r="BW33" s="280"/>
    </row>
    <row r="34" spans="1:75" hidden="1" x14ac:dyDescent="0.2">
      <c r="A34" s="271" t="s">
        <v>72</v>
      </c>
      <c r="B34" s="201" t="s">
        <v>73</v>
      </c>
      <c r="C34" s="71"/>
      <c r="D34" s="73"/>
      <c r="E34" s="73"/>
      <c r="F34" s="73"/>
      <c r="G34" s="73"/>
      <c r="H34" s="73"/>
      <c r="I34" s="74"/>
      <c r="J34" s="71"/>
      <c r="K34" s="73"/>
      <c r="L34" s="73"/>
      <c r="M34" s="73"/>
      <c r="N34" s="73"/>
      <c r="O34" s="73"/>
      <c r="P34" s="74"/>
      <c r="Q34" s="71"/>
      <c r="R34" s="73"/>
      <c r="S34" s="73"/>
      <c r="T34" s="73"/>
      <c r="U34" s="73"/>
      <c r="V34" s="73"/>
      <c r="W34" s="108"/>
      <c r="X34" s="71"/>
      <c r="Y34" s="73"/>
      <c r="Z34" s="73"/>
      <c r="AA34" s="73"/>
      <c r="AB34" s="73"/>
      <c r="AC34" s="73"/>
      <c r="AD34" s="74"/>
      <c r="AE34" s="71"/>
      <c r="AF34" s="73"/>
      <c r="AG34" s="73"/>
      <c r="AH34" s="73"/>
      <c r="AI34" s="73"/>
      <c r="AJ34" s="73"/>
      <c r="AK34" s="74"/>
      <c r="AL34" s="71"/>
      <c r="AM34" s="73"/>
      <c r="AN34" s="73"/>
      <c r="AO34" s="73"/>
      <c r="AP34" s="73"/>
      <c r="AQ34" s="73"/>
      <c r="AR34" s="108"/>
      <c r="AS34" s="71"/>
      <c r="AT34" s="73"/>
      <c r="AU34" s="73"/>
      <c r="AV34" s="73"/>
      <c r="AW34" s="73"/>
      <c r="AX34" s="73"/>
      <c r="AY34" s="74"/>
      <c r="AZ34" s="71"/>
      <c r="BA34" s="73"/>
      <c r="BB34" s="73"/>
      <c r="BC34" s="73"/>
      <c r="BD34" s="73"/>
      <c r="BE34" s="73"/>
      <c r="BF34" s="74"/>
      <c r="BG34" s="373"/>
      <c r="BH34" s="374"/>
      <c r="BI34" s="374"/>
      <c r="BJ34" s="374"/>
      <c r="BK34" s="374"/>
      <c r="BL34" s="374"/>
      <c r="BM34" s="108"/>
      <c r="BN34" s="366"/>
      <c r="BO34" s="366"/>
      <c r="BP34" s="366"/>
      <c r="BQ34" s="366"/>
      <c r="BR34" s="366"/>
      <c r="BS34" s="173"/>
    </row>
    <row r="35" spans="1:75" hidden="1" x14ac:dyDescent="0.2">
      <c r="A35" s="202">
        <v>3</v>
      </c>
      <c r="B35" s="368" t="s">
        <v>500</v>
      </c>
      <c r="C35" s="234">
        <f>SUM(D35:I35)</f>
        <v>0</v>
      </c>
      <c r="D35" s="235">
        <f>IF((' בריאות א2'!D12+' בריאות א2'!K12)=0,0,(' בריאות א2'!D12+' בריאות א2'!K12)/(' בריאות א2'!$C$17+' בריאות א2'!$J$17))</f>
        <v>0</v>
      </c>
      <c r="E35" s="235">
        <f>IF((' בריאות א2'!E12+' בריאות א2'!L12)=0,0,(' בריאות א2'!E12+' בריאות א2'!L12)/(' בריאות א2'!$C$17+' בריאות א2'!$J$17))</f>
        <v>0</v>
      </c>
      <c r="F35" s="235">
        <f>IF((' בריאות א2'!F12+' בריאות א2'!M12)=0,0,(' בריאות א2'!F12+' בריאות א2'!M12)/(' בריאות א2'!$C$17+' בריאות א2'!$J$17))</f>
        <v>0</v>
      </c>
      <c r="G35" s="235">
        <f>IF((' בריאות א2'!G12+' בריאות א2'!N12)=0,0,(' בריאות א2'!G12+' בריאות א2'!N12)/(' בריאות א2'!$C$17+' בריאות א2'!$J$17))</f>
        <v>0</v>
      </c>
      <c r="H35" s="235">
        <f>IF((' בריאות א2'!H12+' בריאות א2'!O12)=0,0,(' בריאות א2'!H12+' בריאות א2'!O12)/(' בריאות א2'!$C$17+' בריאות א2'!$J$17))</f>
        <v>0</v>
      </c>
      <c r="I35" s="235">
        <f>IF((' בריאות א2'!I12+' בריאות א2'!P12)=0,0,(' בריאות א2'!I12+' בריאות א2'!P12)/(' בריאות א2'!$C$17+' בריאות א2'!$J$17))</f>
        <v>0</v>
      </c>
      <c r="J35" s="234">
        <f>SUM(K35:P35)</f>
        <v>0</v>
      </c>
      <c r="K35" s="235">
        <f>IF((' בריאות א2'!R12+' בריאות א2'!Y12)=0,0,(' בריאות א2'!R12+' בריאות א2'!Y12)/(' בריאות א2'!$Q$17+' בריאות א2'!$X$17))</f>
        <v>0</v>
      </c>
      <c r="L35" s="235">
        <f>IF((' בריאות א2'!S12+' בריאות א2'!Z12)=0,0,(' בריאות א2'!S12+' בריאות א2'!Z12)/(' בריאות א2'!$Q$17+' בריאות א2'!$X$17))</f>
        <v>0</v>
      </c>
      <c r="M35" s="235">
        <f>IF((' בריאות א2'!T12+' בריאות א2'!AA12)=0,0,(' בריאות א2'!T12+' בריאות א2'!AA12)/(' בריאות א2'!$Q$17+' בריאות א2'!$X$17))</f>
        <v>0</v>
      </c>
      <c r="N35" s="235">
        <f>IF((' בריאות א2'!U12+' בריאות א2'!AB12)=0,0,(' בריאות א2'!U12+' בריאות א2'!AB12)/(' בריאות א2'!$Q$17+' בריאות א2'!$X$17))</f>
        <v>0</v>
      </c>
      <c r="O35" s="235">
        <f>IF((' בריאות א2'!V12+' בריאות א2'!AC12)=0,0,(' בריאות א2'!V12+' בריאות א2'!AC12)/(' בריאות א2'!$Q$17+' בריאות א2'!$X$17))</f>
        <v>0</v>
      </c>
      <c r="P35" s="235">
        <f>IF((' בריאות א2'!W12+' בריאות א2'!AD12)=0,0,(' בריאות א2'!W12+' בריאות א2'!AD12)/(' בריאות א2'!$Q$17+' בריאות א2'!$X$17))</f>
        <v>0</v>
      </c>
      <c r="Q35" s="234">
        <f>SUM(R35:W35)</f>
        <v>0</v>
      </c>
      <c r="R35" s="235">
        <f>IF((' בריאות א2'!AF12+' בריאות א2'!AM12)=0,0,(' בריאות א2'!AF12+' בריאות א2'!AM12)/(' בריאות א2'!$AE$17+' בריאות א2'!$AL$17))</f>
        <v>0</v>
      </c>
      <c r="S35" s="235">
        <f>IF((' בריאות א2'!AG12+' בריאות א2'!AN12)=0,0,(' בריאות א2'!AG12+' בריאות א2'!AN12)/(' בריאות א2'!$AE$17+' בריאות א2'!$AL$17))</f>
        <v>0</v>
      </c>
      <c r="T35" s="235">
        <f>IF((' בריאות א2'!AH12+' בריאות א2'!AO12)=0,0,(' בריאות א2'!AH12+' בריאות א2'!AO12)/(' בריאות א2'!$AE$17+' בריאות א2'!$AL$17))</f>
        <v>0</v>
      </c>
      <c r="U35" s="235">
        <f>IF((' בריאות א2'!AI12+' בריאות א2'!AP12)=0,0,(' בריאות א2'!AI12+' בריאות א2'!AP12)/(' בריאות א2'!$AE$17+' בריאות א2'!$AL$17))</f>
        <v>0</v>
      </c>
      <c r="V35" s="235">
        <f>IF((' בריאות א2'!AJ12+' בריאות א2'!AQ12)=0,0,(' בריאות א2'!AJ12+' בריאות א2'!AQ12)/(' בריאות א2'!$AE$17+' בריאות א2'!$AL$17))</f>
        <v>0</v>
      </c>
      <c r="W35" s="235">
        <f>IF((' בריאות א2'!AK12+' בריאות א2'!AR12)=0,0,(' בריאות א2'!AK12+' בריאות א2'!AR12)/(' בריאות א2'!$AE$17+' בריאות א2'!$AL$17))</f>
        <v>0</v>
      </c>
      <c r="X35" s="234">
        <f>SUM(Y35:AD35)</f>
        <v>0</v>
      </c>
      <c r="Y35" s="235">
        <f>IF((' בריאות א2'!AT12+' בריאות א2'!BA12)=0,0,(' בריאות א2'!AT12+' בריאות א2'!BA12)/(' בריאות א2'!$AZ$17+' בריאות א2'!$AS$17))</f>
        <v>0</v>
      </c>
      <c r="Z35" s="235">
        <f>IF((' בריאות א2'!AU12+' בריאות א2'!BB12)=0,0,(' בריאות א2'!AU12+' בריאות א2'!BB12)/(' בריאות א2'!$AZ$17+' בריאות א2'!$AS$17))</f>
        <v>0</v>
      </c>
      <c r="AA35" s="235">
        <f>IF((' בריאות א2'!AV12+' בריאות א2'!BC12)=0,0,(' בריאות א2'!AV12+' בריאות א2'!BC12)/(' בריאות א2'!$AZ$17+' בריאות א2'!$AS$17))</f>
        <v>0</v>
      </c>
      <c r="AB35" s="235">
        <f>IF((' בריאות א2'!AW12+' בריאות א2'!BD12)=0,0,(' בריאות א2'!AW12+' בריאות א2'!BD12)/(' בריאות א2'!$AZ$17+' בריאות א2'!$AS$17))</f>
        <v>0</v>
      </c>
      <c r="AC35" s="235">
        <f>IF((' בריאות א2'!AX12+' בריאות א2'!BE12)=0,0,(' בריאות א2'!AX12+' בריאות א2'!BE12)/(' בריאות א2'!$AZ$17+' בריאות א2'!$AS$17))</f>
        <v>0</v>
      </c>
      <c r="AD35" s="235">
        <f>IF((' בריאות א2'!AY12+' בריאות א2'!BF12)=0,0,(' בריאות א2'!AY12+' בריאות א2'!BF12)/(' בריאות א2'!$AZ$17+' בריאות א2'!$AS$17))</f>
        <v>0</v>
      </c>
      <c r="AE35" s="234">
        <f>SUM(AF35:AK35)</f>
        <v>0</v>
      </c>
      <c r="AF35" s="235">
        <f>IF(' בריאות א2'!BH12=0,0,' בריאות א2'!BH12/' בריאות א2'!$BG$17)</f>
        <v>0</v>
      </c>
      <c r="AG35" s="235">
        <f>IF(' בריאות א2'!BI12=0,0,' בריאות א2'!BI12/' בריאות א2'!$BG$17)</f>
        <v>0</v>
      </c>
      <c r="AH35" s="235">
        <f>IF(' בריאות א2'!BJ12=0,0,' בריאות א2'!BJ12/' בריאות א2'!$BG$17)</f>
        <v>0</v>
      </c>
      <c r="AI35" s="235">
        <f>IF(' בריאות א2'!BK12=0,0,' בריאות א2'!BK12/' בריאות א2'!$BG$17)</f>
        <v>0</v>
      </c>
      <c r="AJ35" s="235">
        <f>IF(' בריאות א2'!BL12=0,0,' בריאות א2'!BL12/' בריאות א2'!$BG$17)</f>
        <v>0</v>
      </c>
      <c r="AK35" s="235">
        <f>IF(' בריאות א2'!BM12=0,0,' בריאות א2'!BM12/' בריאות א2'!$BG$17)</f>
        <v>0</v>
      </c>
      <c r="AL35" s="234">
        <f>SUM(AM35:AR35)</f>
        <v>0</v>
      </c>
      <c r="AM35" s="235">
        <f>IF((' בריאות א2'!BO12+' בריאות א2'!BV12)=0,0,(' בריאות א2'!BO12+' בריאות א2'!BV12)/(' בריאות א2'!$BN$17+' בריאות א2'!$BU$17))</f>
        <v>0</v>
      </c>
      <c r="AN35" s="235">
        <f>IF((' בריאות א2'!BP12+' בריאות א2'!BW12)=0,0,(' בריאות א2'!BP12+' בריאות א2'!BW12)/(' בריאות א2'!$BN$17+' בריאות א2'!$BU$17))</f>
        <v>0</v>
      </c>
      <c r="AO35" s="235">
        <f>IF((' בריאות א2'!BQ12+' בריאות א2'!BX12)=0,0,(' בריאות א2'!BQ12+' בריאות א2'!BX12)/(' בריאות א2'!$BN$17+' בריאות א2'!$BU$17))</f>
        <v>0</v>
      </c>
      <c r="AP35" s="235">
        <f>IF((' בריאות א2'!BR12+' בריאות א2'!BY12)=0,0,(' בריאות א2'!BR12+' בריאות א2'!BY12)/(' בריאות א2'!$BN$17+' בריאות א2'!$BU$17))</f>
        <v>0</v>
      </c>
      <c r="AQ35" s="235">
        <f>IF((' בריאות א2'!BS12+' בריאות א2'!BZ12)=0,0,(' בריאות א2'!BS12+' בריאות א2'!BZ12)/(' בריאות א2'!$BN$17+' בריאות א2'!$BU$17))</f>
        <v>0</v>
      </c>
      <c r="AR35" s="235">
        <f>IF((' בריאות א2'!BT12+' בריאות א2'!CA12)=0,0,(' בריאות א2'!BT12+' בריאות א2'!CA12)/(' בריאות א2'!$BN$17+' בריאות א2'!$BU$17))</f>
        <v>0</v>
      </c>
      <c r="AS35" s="234">
        <f>SUM(AT35:AY35)</f>
        <v>0</v>
      </c>
      <c r="AT35" s="235">
        <f>IF((' בריאות א2'!CC12+' בריאות א2'!CJ12)=0,0,(' בריאות א2'!CC12+' בריאות א2'!CJ12)/(' בריאות א2'!$CB$17+' בריאות א2'!$CI$17))</f>
        <v>0</v>
      </c>
      <c r="AU35" s="235">
        <f>IF((' בריאות א2'!CD12+' בריאות א2'!CK12)=0,0,(' בריאות א2'!CD12+' בריאות א2'!CK12)/(' בריאות א2'!$CB$17+' בריאות א2'!$CI$17))</f>
        <v>0</v>
      </c>
      <c r="AV35" s="235">
        <f>IF((' בריאות א2'!CE12+' בריאות א2'!CL12)=0,0,(' בריאות א2'!CE12+' בריאות א2'!CL12)/(' בריאות א2'!$CB$17+' בריאות א2'!$CI$17))</f>
        <v>0</v>
      </c>
      <c r="AW35" s="235">
        <f>IF((' בריאות א2'!CF12+' בריאות א2'!CM12)=0,0,(' בריאות א2'!CF12+' בריאות א2'!CM12)/(' בריאות א2'!$CB$17+' בריאות א2'!$CI$17))</f>
        <v>0</v>
      </c>
      <c r="AX35" s="235">
        <f>IF((' בריאות א2'!CG12+' בריאות א2'!CN12)=0,0,(' בריאות א2'!CG12+' בריאות א2'!CN12)/(' בריאות א2'!$CB$17+' בריאות א2'!$CI$17))</f>
        <v>0</v>
      </c>
      <c r="AY35" s="235">
        <f>IF((' בריאות א2'!CH12+' בריאות א2'!CO12)=0,0,(' בריאות א2'!CH12+' בריאות א2'!CO12)/(' בריאות א2'!$CB$17+' בריאות א2'!$CI$17))</f>
        <v>0</v>
      </c>
      <c r="AZ35" s="234">
        <f>SUM(BA35:BF35)</f>
        <v>0</v>
      </c>
      <c r="BA35" s="235">
        <f>IF((' בריאות א2'!CQ12+' בריאות א2'!CX12)=0,0,(' בריאות א2'!CQ12+' בריאות א2'!CX12)/(' בריאות א2'!$CP$17+' בריאות א2'!$CW$17))</f>
        <v>0</v>
      </c>
      <c r="BB35" s="235">
        <f>IF((' בריאות א2'!CR12+' בריאות א2'!CY12)=0,0,(' בריאות א2'!CR12+' בריאות א2'!CY12)/(' בריאות א2'!$CP$17+' בריאות א2'!$CW$17))</f>
        <v>0</v>
      </c>
      <c r="BC35" s="235">
        <f>IF((' בריאות א2'!CS12+' בריאות א2'!CZ12)=0,0,(' בריאות א2'!CS12+' בריאות א2'!CZ12)/(' בריאות א2'!$CP$17+' בריאות א2'!$CW$17))</f>
        <v>0</v>
      </c>
      <c r="BD35" s="235">
        <f>IF((' בריאות א2'!CT12+' בריאות א2'!DA12)=0,0,(' בריאות א2'!CT12+' בריאות א2'!DA12)/(' בריאות א2'!$CP$17+' בריאות א2'!$CW$17))</f>
        <v>0</v>
      </c>
      <c r="BE35" s="235">
        <f>IF((' בריאות א2'!CU12+' בריאות א2'!DB12)=0,0,(' בריאות א2'!CU12+' בריאות א2'!DB12)/(' בריאות א2'!$CP$17+' בריאות א2'!$CW$17))</f>
        <v>0</v>
      </c>
      <c r="BF35" s="235">
        <f>IF((' בריאות א2'!CV12+' בריאות א2'!DC12)=0,0,(' בריאות א2'!CV12+' בריאות א2'!DC12)/(' בריאות א2'!$CP$17+' בריאות א2'!$CW$17))</f>
        <v>0</v>
      </c>
      <c r="BG35" s="234">
        <f>SUM(BH35:BM35)</f>
        <v>0</v>
      </c>
      <c r="BH35" s="235">
        <f>IF((' בריאות א2'!DE12+' בריאות א2'!DL12)=0,0,(' בריאות א2'!DE12+' בריאות א2'!DL12)/(' בריאות א2'!$DD$17+' בריאות א2'!$DK$17))</f>
        <v>0</v>
      </c>
      <c r="BI35" s="235">
        <f>IF((' בריאות א2'!DF12+' בריאות א2'!DM12)=0,0,(' בריאות א2'!DF12+' בריאות א2'!DM12)/(' בריאות א2'!$DD$17+' בריאות א2'!$DK$17))</f>
        <v>0</v>
      </c>
      <c r="BJ35" s="235">
        <f>IF((' בריאות א2'!DG12+' בריאות א2'!DN12)=0,0,(' בריאות א2'!DG12+' בריאות א2'!DN12)/(' בריאות א2'!$DD$17+' בריאות א2'!$DK$17))</f>
        <v>0</v>
      </c>
      <c r="BK35" s="235">
        <f>IF((' בריאות א2'!DH12+' בריאות א2'!DO12)=0,0,(' בריאות א2'!DH12+' בריאות א2'!DO12)/(' בריאות א2'!$DD$17+' בריאות א2'!$DK$17))</f>
        <v>0</v>
      </c>
      <c r="BL35" s="235">
        <f>IF((' בריאות א2'!DI12+' בריאות א2'!DP12)=0,0,(' בריאות א2'!DI12+' בריאות א2'!DP12)/(' בריאות א2'!$DD$17+' בריאות א2'!$DK$17))</f>
        <v>0</v>
      </c>
      <c r="BM35" s="239">
        <f>IF((' בריאות א2'!DJ12+' בריאות א2'!DQ12)=0,0,(' בריאות א2'!DJ12+' בריאות א2'!DQ12)/(' בריאות א2'!$DD$17+' בריאות א2'!$DK$17))</f>
        <v>0</v>
      </c>
    </row>
    <row r="36" spans="1:75" hidden="1" x14ac:dyDescent="0.2">
      <c r="A36" s="300" t="s">
        <v>522</v>
      </c>
      <c r="B36" s="368" t="s">
        <v>499</v>
      </c>
      <c r="C36" s="234">
        <f>SUM(D36:I36)</f>
        <v>0</v>
      </c>
      <c r="D36" s="235">
        <f>IF((' בריאות א2'!D13+' בריאות א2'!K13)=0,0,(' בריאות א2'!D13+' בריאות א2'!K13)/(' בריאות א2'!$C$17+' בריאות א2'!$J$17))</f>
        <v>0</v>
      </c>
      <c r="E36" s="235">
        <f>IF((' בריאות א2'!E13+' בריאות א2'!L13)=0,0,(' בריאות א2'!E13+' בריאות א2'!L13)/(' בריאות א2'!$C$17+' בריאות א2'!$J$17))</f>
        <v>0</v>
      </c>
      <c r="F36" s="235">
        <f>IF((' בריאות א2'!F13+' בריאות א2'!M13)=0,0,(' בריאות א2'!F13+' בריאות א2'!M13)/(' בריאות א2'!$C$17+' בריאות א2'!$J$17))</f>
        <v>0</v>
      </c>
      <c r="G36" s="235">
        <f>IF((' בריאות א2'!G13+' בריאות א2'!N13)=0,0,(' בריאות א2'!G13+' בריאות א2'!N13)/(' בריאות א2'!$C$17+' בריאות א2'!$J$17))</f>
        <v>0</v>
      </c>
      <c r="H36" s="235">
        <f>IF((' בריאות א2'!H13+' בריאות א2'!O13)=0,0,(' בריאות א2'!H13+' בריאות א2'!O13)/(' בריאות א2'!$C$17+' בריאות א2'!$J$17))</f>
        <v>0</v>
      </c>
      <c r="I36" s="235">
        <f>IF((' בריאות א2'!I13+' בריאות א2'!P13)=0,0,(' בריאות א2'!I13+' בריאות א2'!P13)/(' בריאות א2'!$C$17+' בריאות א2'!$J$17))</f>
        <v>0</v>
      </c>
      <c r="J36" s="234">
        <f>SUM(K36:P36)</f>
        <v>0</v>
      </c>
      <c r="K36" s="235">
        <f>IF((' בריאות א2'!R13+' בריאות א2'!Y13)=0,0,(' בריאות א2'!R13+' בריאות א2'!Y13)/(' בריאות א2'!$Q$17+' בריאות א2'!$X$17))</f>
        <v>0</v>
      </c>
      <c r="L36" s="235">
        <f>IF((' בריאות א2'!S13+' בריאות א2'!Z13)=0,0,(' בריאות א2'!S13+' בריאות א2'!Z13)/(' בריאות א2'!$Q$17+' בריאות א2'!$X$17))</f>
        <v>0</v>
      </c>
      <c r="M36" s="235">
        <f>IF((' בריאות א2'!T13+' בריאות א2'!AA13)=0,0,(' בריאות א2'!T13+' בריאות א2'!AA13)/(' בריאות א2'!$Q$17+' בריאות א2'!$X$17))</f>
        <v>0</v>
      </c>
      <c r="N36" s="235">
        <f>IF((' בריאות א2'!U13+' בריאות א2'!AB13)=0,0,(' בריאות א2'!U13+' בריאות א2'!AB13)/(' בריאות א2'!$Q$17+' בריאות א2'!$X$17))</f>
        <v>0</v>
      </c>
      <c r="O36" s="235">
        <f>IF((' בריאות א2'!V13+' בריאות א2'!AC13)=0,0,(' בריאות א2'!V13+' בריאות א2'!AC13)/(' בריאות א2'!$Q$17+' בריאות א2'!$X$17))</f>
        <v>0</v>
      </c>
      <c r="P36" s="235">
        <f>IF((' בריאות א2'!W13+' בריאות א2'!AD13)=0,0,(' בריאות א2'!W13+' בריאות א2'!AD13)/(' בריאות א2'!$Q$17+' בריאות א2'!$X$17))</f>
        <v>0</v>
      </c>
      <c r="Q36" s="234">
        <f>SUM(R36:W36)</f>
        <v>0</v>
      </c>
      <c r="R36" s="235">
        <f>IF((' בריאות א2'!AF13+' בריאות א2'!AM13)=0,0,(' בריאות א2'!AF13+' בריאות א2'!AM13)/(' בריאות א2'!$AE$17+' בריאות א2'!$AL$17))</f>
        <v>0</v>
      </c>
      <c r="S36" s="235">
        <f>IF((' בריאות א2'!AG13+' בריאות א2'!AN13)=0,0,(' בריאות א2'!AG13+' בריאות א2'!AN13)/(' בריאות א2'!$AE$17+' בריאות א2'!$AL$17))</f>
        <v>0</v>
      </c>
      <c r="T36" s="235">
        <f>IF((' בריאות א2'!AH13+' בריאות א2'!AO13)=0,0,(' בריאות א2'!AH13+' בריאות א2'!AO13)/(' בריאות א2'!$AE$17+' בריאות א2'!$AL$17))</f>
        <v>0</v>
      </c>
      <c r="U36" s="235">
        <f>IF((' בריאות א2'!AI13+' בריאות א2'!AP13)=0,0,(' בריאות א2'!AI13+' בריאות א2'!AP13)/(' בריאות א2'!$AE$17+' בריאות א2'!$AL$17))</f>
        <v>0</v>
      </c>
      <c r="V36" s="235">
        <f>IF((' בריאות א2'!AJ13+' בריאות א2'!AQ13)=0,0,(' בריאות א2'!AJ13+' בריאות א2'!AQ13)/(' בריאות א2'!$AE$17+' בריאות א2'!$AL$17))</f>
        <v>0</v>
      </c>
      <c r="W36" s="235">
        <f>IF((' בריאות א2'!AK13+' בריאות א2'!AR13)=0,0,(' בריאות א2'!AK13+' בריאות א2'!AR13)/(' בריאות א2'!$AE$17+' בריאות א2'!$AL$17))</f>
        <v>0</v>
      </c>
      <c r="X36" s="234">
        <f>SUM(Y36:AD36)</f>
        <v>0</v>
      </c>
      <c r="Y36" s="235">
        <f>IF((' בריאות א2'!AT13+' בריאות א2'!BA13)=0,0,(' בריאות א2'!AT13+' בריאות א2'!BA13)/(' בריאות א2'!$AZ$17+' בריאות א2'!$AS$17))</f>
        <v>0</v>
      </c>
      <c r="Z36" s="235">
        <f>IF((' בריאות א2'!AU13+' בריאות א2'!BB13)=0,0,(' בריאות א2'!AU13+' בריאות א2'!BB13)/(' בריאות א2'!$AZ$17+' בריאות א2'!$AS$17))</f>
        <v>0</v>
      </c>
      <c r="AA36" s="235">
        <f>IF((' בריאות א2'!AV13+' בריאות א2'!BC13)=0,0,(' בריאות א2'!AV13+' בריאות א2'!BC13)/(' בריאות א2'!$AZ$17+' בריאות א2'!$AS$17))</f>
        <v>0</v>
      </c>
      <c r="AB36" s="235">
        <f>IF((' בריאות א2'!AW13+' בריאות א2'!BD13)=0,0,(' בריאות א2'!AW13+' בריאות א2'!BD13)/(' בריאות א2'!$AZ$17+' בריאות א2'!$AS$17))</f>
        <v>0</v>
      </c>
      <c r="AC36" s="235">
        <f>IF((' בריאות א2'!AX13+' בריאות א2'!BE13)=0,0,(' בריאות א2'!AX13+' בריאות א2'!BE13)/(' בריאות א2'!$AZ$17+' בריאות א2'!$AS$17))</f>
        <v>0</v>
      </c>
      <c r="AD36" s="235">
        <f>IF((' בריאות א2'!AY13+' בריאות א2'!BF13)=0,0,(' בריאות א2'!AY13+' בריאות א2'!BF13)/(' בריאות א2'!$AZ$17+' בריאות א2'!$AS$17))</f>
        <v>0</v>
      </c>
      <c r="AE36" s="234">
        <f>SUM(AF36:AK36)</f>
        <v>0</v>
      </c>
      <c r="AF36" s="235">
        <f>IF(' בריאות א2'!BH13=0,0,' בריאות א2'!BH13/' בריאות א2'!$BG$17)</f>
        <v>0</v>
      </c>
      <c r="AG36" s="235">
        <f>IF(' בריאות א2'!BI13=0,0,' בריאות א2'!BI13/' בריאות א2'!$BG$17)</f>
        <v>0</v>
      </c>
      <c r="AH36" s="235">
        <f>IF(' בריאות א2'!BJ13=0,0,' בריאות א2'!BJ13/' בריאות א2'!$BG$17)</f>
        <v>0</v>
      </c>
      <c r="AI36" s="235">
        <f>IF(' בריאות א2'!BK13=0,0,' בריאות א2'!BK13/' בריאות א2'!$BG$17)</f>
        <v>0</v>
      </c>
      <c r="AJ36" s="235">
        <f>IF(' בריאות א2'!BL13=0,0,' בריאות א2'!BL13/' בריאות א2'!$BG$17)</f>
        <v>0</v>
      </c>
      <c r="AK36" s="235">
        <f>IF(' בריאות א2'!BM13=0,0,' בריאות א2'!BM13/' בריאות א2'!$BG$17)</f>
        <v>0</v>
      </c>
      <c r="AL36" s="234">
        <f>SUM(AM36:AR36)</f>
        <v>0</v>
      </c>
      <c r="AM36" s="235">
        <f>IF((' בריאות א2'!BO13+' בריאות א2'!BV13)=0,0,(' בריאות א2'!BO13+' בריאות א2'!BV13)/(' בריאות א2'!$BN$17+' בריאות א2'!$BU$17))</f>
        <v>0</v>
      </c>
      <c r="AN36" s="235">
        <f>IF((' בריאות א2'!BP13+' בריאות א2'!BW13)=0,0,(' בריאות א2'!BP13+' בריאות א2'!BW13)/(' בריאות א2'!$BN$17+' בריאות א2'!$BU$17))</f>
        <v>0</v>
      </c>
      <c r="AO36" s="235">
        <f>IF((' בריאות א2'!BQ13+' בריאות א2'!BX13)=0,0,(' בריאות א2'!BQ13+' בריאות א2'!BX13)/(' בריאות א2'!$BN$17+' בריאות א2'!$BU$17))</f>
        <v>0</v>
      </c>
      <c r="AP36" s="235">
        <f>IF((' בריאות א2'!BR13+' בריאות א2'!BY13)=0,0,(' בריאות א2'!BR13+' בריאות א2'!BY13)/(' בריאות א2'!$BN$17+' בריאות א2'!$BU$17))</f>
        <v>0</v>
      </c>
      <c r="AQ36" s="235">
        <f>IF((' בריאות א2'!BS13+' בריאות א2'!BZ13)=0,0,(' בריאות א2'!BS13+' בריאות א2'!BZ13)/(' בריאות א2'!$BN$17+' בריאות א2'!$BU$17))</f>
        <v>0</v>
      </c>
      <c r="AR36" s="235">
        <f>IF((' בריאות א2'!BT13+' בריאות א2'!CA13)=0,0,(' בריאות א2'!BT13+' בריאות א2'!CA13)/(' בריאות א2'!$BN$17+' בריאות א2'!$BU$17))</f>
        <v>0</v>
      </c>
      <c r="AS36" s="234">
        <f>SUM(AT36:AY36)</f>
        <v>0</v>
      </c>
      <c r="AT36" s="235">
        <f>IF((' בריאות א2'!CC13+' בריאות א2'!CJ13)=0,0,(' בריאות א2'!CC13+' בריאות א2'!CJ13)/(' בריאות א2'!$CB$17+' בריאות א2'!$CI$17))</f>
        <v>0</v>
      </c>
      <c r="AU36" s="235">
        <f>IF((' בריאות א2'!CD13+' בריאות א2'!CK13)=0,0,(' בריאות א2'!CD13+' בריאות א2'!CK13)/(' בריאות א2'!$CB$17+' בריאות א2'!$CI$17))</f>
        <v>0</v>
      </c>
      <c r="AV36" s="235">
        <f>IF((' בריאות א2'!CE13+' בריאות א2'!CL13)=0,0,(' בריאות א2'!CE13+' בריאות א2'!CL13)/(' בריאות א2'!$CB$17+' בריאות א2'!$CI$17))</f>
        <v>0</v>
      </c>
      <c r="AW36" s="235">
        <f>IF((' בריאות א2'!CF13+' בריאות א2'!CM13)=0,0,(' בריאות א2'!CF13+' בריאות א2'!CM13)/(' בריאות א2'!$CB$17+' בריאות א2'!$CI$17))</f>
        <v>0</v>
      </c>
      <c r="AX36" s="235">
        <f>IF((' בריאות א2'!CG13+' בריאות א2'!CN13)=0,0,(' בריאות א2'!CG13+' בריאות א2'!CN13)/(' בריאות א2'!$CB$17+' בריאות א2'!$CI$17))</f>
        <v>0</v>
      </c>
      <c r="AY36" s="235">
        <f>IF((' בריאות א2'!CH13+' בריאות א2'!CO13)=0,0,(' בריאות א2'!CH13+' בריאות א2'!CO13)/(' בריאות א2'!$CB$17+' בריאות א2'!$CI$17))</f>
        <v>0</v>
      </c>
      <c r="AZ36" s="234">
        <f>SUM(BA36:BF36)</f>
        <v>0</v>
      </c>
      <c r="BA36" s="235">
        <f>IF((' בריאות א2'!CQ13+' בריאות א2'!CX13)=0,0,(' בריאות א2'!CQ13+' בריאות א2'!CX13)/(' בריאות א2'!$CP$17+' בריאות א2'!$CW$17))</f>
        <v>0</v>
      </c>
      <c r="BB36" s="235">
        <f>IF((' בריאות א2'!CR13+' בריאות א2'!CY13)=0,0,(' בריאות א2'!CR13+' בריאות א2'!CY13)/(' בריאות א2'!$CP$17+' בריאות א2'!$CW$17))</f>
        <v>0</v>
      </c>
      <c r="BC36" s="235">
        <f>IF((' בריאות א2'!CS13+' בריאות א2'!CZ13)=0,0,(' בריאות א2'!CS13+' בריאות א2'!CZ13)/(' בריאות א2'!$CP$17+' בריאות א2'!$CW$17))</f>
        <v>0</v>
      </c>
      <c r="BD36" s="235">
        <f>IF((' בריאות א2'!CT13+' בריאות א2'!DA13)=0,0,(' בריאות א2'!CT13+' בריאות א2'!DA13)/(' בריאות א2'!$CP$17+' בריאות א2'!$CW$17))</f>
        <v>0</v>
      </c>
      <c r="BE36" s="235">
        <f>IF((' בריאות א2'!CU13+' בריאות א2'!DB13)=0,0,(' בריאות א2'!CU13+' בריאות א2'!DB13)/(' בריאות א2'!$CP$17+' בריאות א2'!$CW$17))</f>
        <v>0</v>
      </c>
      <c r="BF36" s="235">
        <f>IF((' בריאות א2'!CV13+' בריאות א2'!DC13)=0,0,(' בריאות א2'!CV13+' בריאות א2'!DC13)/(' בריאות א2'!$CP$17+' בריאות א2'!$CW$17))</f>
        <v>0</v>
      </c>
      <c r="BG36" s="234">
        <f>SUM(BH36:BM36)</f>
        <v>0</v>
      </c>
      <c r="BH36" s="235">
        <f>IF((' בריאות א2'!DE13+' בריאות א2'!DL13)=0,0,(' בריאות א2'!DE13+' בריאות א2'!DL13)/(' בריאות א2'!$DD$17+' בריאות א2'!$DK$17))</f>
        <v>0</v>
      </c>
      <c r="BI36" s="235">
        <f>IF((' בריאות א2'!DF13+' בריאות א2'!DM13)=0,0,(' בריאות א2'!DF13+' בריאות א2'!DM13)/(' בריאות א2'!$DD$17+' בריאות א2'!$DK$17))</f>
        <v>0</v>
      </c>
      <c r="BJ36" s="235">
        <f>IF((' בריאות א2'!DG13+' בריאות א2'!DN13)=0,0,(' בריאות א2'!DG13+' בריאות א2'!DN13)/(' בריאות א2'!$DD$17+' בריאות א2'!$DK$17))</f>
        <v>0</v>
      </c>
      <c r="BK36" s="235">
        <f>IF((' בריאות א2'!DH13+' בריאות א2'!DO13)=0,0,(' בריאות א2'!DH13+' בריאות א2'!DO13)/(' בריאות א2'!$DD$17+' בריאות א2'!$DK$17))</f>
        <v>0</v>
      </c>
      <c r="BL36" s="235">
        <f>IF((' בריאות א2'!DI13+' בריאות א2'!DP13)=0,0,(' בריאות א2'!DI13+' בריאות א2'!DP13)/(' בריאות א2'!$DD$17+' בריאות א2'!$DK$17))</f>
        <v>0</v>
      </c>
      <c r="BM36" s="239">
        <f>IF((' בריאות א2'!DJ13+' בריאות א2'!DQ13)=0,0,(' בריאות א2'!DJ13+' בריאות א2'!DQ13)/(' בריאות א2'!$DD$17+' בריאות א2'!$DK$17))</f>
        <v>0</v>
      </c>
    </row>
    <row r="37" spans="1:75" hidden="1" x14ac:dyDescent="0.2">
      <c r="A37" s="202">
        <v>4</v>
      </c>
      <c r="B37" s="203" t="s">
        <v>77</v>
      </c>
      <c r="C37" s="78">
        <f>SUM(D37:I37)</f>
        <v>0</v>
      </c>
      <c r="D37" s="79">
        <f>IF((' בריאות א2'!D14+' בריאות א2'!K14)=0,0,(' בריאות א2'!D14+' בריאות א2'!K14)/(' בריאות א2'!$C$17+' בריאות א2'!$J$17))</f>
        <v>0</v>
      </c>
      <c r="E37" s="79">
        <f>IF((' בריאות א2'!E14+' בריאות א2'!L14)=0,0,(' בריאות א2'!E14+' בריאות א2'!L14)/(' בריאות א2'!$C$17+' בריאות א2'!$J$17))</f>
        <v>0</v>
      </c>
      <c r="F37" s="79">
        <f>IF((' בריאות א2'!F14+' בריאות א2'!M14)=0,0,(' בריאות א2'!F14+' בריאות א2'!M14)/(' בריאות א2'!$C$17+' בריאות א2'!$J$17))</f>
        <v>0</v>
      </c>
      <c r="G37" s="79">
        <f>IF((' בריאות א2'!G14+' בריאות א2'!N14)=0,0,(' בריאות א2'!G14+' בריאות א2'!N14)/(' בריאות א2'!$C$17+' בריאות א2'!$J$17))</f>
        <v>0</v>
      </c>
      <c r="H37" s="79">
        <f>IF((' בריאות א2'!H14+' בריאות א2'!O14)=0,0,(' בריאות א2'!H14+' בריאות א2'!O14)/(' בריאות א2'!$C$17+' בריאות א2'!$J$17))</f>
        <v>0</v>
      </c>
      <c r="I37" s="79">
        <f>IF((' בריאות א2'!I14+' בריאות א2'!P14)=0,0,(' בריאות א2'!I14+' בריאות א2'!P14)/(' בריאות א2'!$C$17+' בריאות א2'!$J$17))</f>
        <v>0</v>
      </c>
      <c r="J37" s="78">
        <f>SUM(K37:P37)</f>
        <v>0</v>
      </c>
      <c r="K37" s="79">
        <f>IF((' בריאות א2'!R14+' בריאות א2'!Y14)=0,0,(' בריאות א2'!R14+' בריאות א2'!Y14)/(' בריאות א2'!$Q$17+' בריאות א2'!$X$17))</f>
        <v>0</v>
      </c>
      <c r="L37" s="79">
        <f>IF((' בריאות א2'!S14+' בריאות א2'!Z14)=0,0,(' בריאות א2'!S14+' בריאות א2'!Z14)/(' בריאות א2'!$Q$17+' בריאות א2'!$X$17))</f>
        <v>0</v>
      </c>
      <c r="M37" s="79">
        <f>IF((' בריאות א2'!T14+' בריאות א2'!AA14)=0,0,(' בריאות א2'!T14+' בריאות א2'!AA14)/(' בריאות א2'!$Q$17+' בריאות א2'!$X$17))</f>
        <v>0</v>
      </c>
      <c r="N37" s="79">
        <f>IF((' בריאות א2'!U14+' בריאות א2'!AB14)=0,0,(' בריאות א2'!U14+' בריאות א2'!AB14)/(' בריאות א2'!$Q$17+' בריאות א2'!$X$17))</f>
        <v>0</v>
      </c>
      <c r="O37" s="79">
        <f>IF((' בריאות א2'!V14+' בריאות א2'!AC14)=0,0,(' בריאות א2'!V14+' בריאות א2'!AC14)/(' בריאות א2'!$Q$17+' בריאות א2'!$X$17))</f>
        <v>0</v>
      </c>
      <c r="P37" s="79">
        <f>IF((' בריאות א2'!W14+' בריאות א2'!AD14)=0,0,(' בריאות א2'!W14+' בריאות א2'!AD14)/(' בריאות א2'!$Q$17+' בריאות א2'!$X$17))</f>
        <v>0</v>
      </c>
      <c r="Q37" s="78">
        <f>SUM(R37:W37)</f>
        <v>0</v>
      </c>
      <c r="R37" s="79">
        <f>IF((' בריאות א2'!AF14+' בריאות א2'!AM14)=0,0,(' בריאות א2'!AF14+' בריאות א2'!AM14)/(' בריאות א2'!$AE$17+' בריאות א2'!$AL$17))</f>
        <v>0</v>
      </c>
      <c r="S37" s="79">
        <f>IF((' בריאות א2'!AG14+' בריאות א2'!AN14)=0,0,(' בריאות א2'!AG14+' בריאות א2'!AN14)/(' בריאות א2'!$AE$17+' בריאות א2'!$AL$17))</f>
        <v>0</v>
      </c>
      <c r="T37" s="79">
        <f>IF((' בריאות א2'!AH14+' בריאות א2'!AO14)=0,0,(' בריאות א2'!AH14+' בריאות א2'!AO14)/(' בריאות א2'!$AE$17+' בריאות א2'!$AL$17))</f>
        <v>0</v>
      </c>
      <c r="U37" s="79">
        <f>IF((' בריאות א2'!AI14+' בריאות א2'!AP14)=0,0,(' בריאות א2'!AI14+' בריאות א2'!AP14)/(' בריאות א2'!$AE$17+' בריאות א2'!$AL$17))</f>
        <v>0</v>
      </c>
      <c r="V37" s="79">
        <f>IF((' בריאות א2'!AJ14+' בריאות א2'!AQ14)=0,0,(' בריאות א2'!AJ14+' בריאות א2'!AQ14)/(' בריאות א2'!$AE$17+' בריאות א2'!$AL$17))</f>
        <v>0</v>
      </c>
      <c r="W37" s="79">
        <f>IF((' בריאות א2'!AK14+' בריאות א2'!AR14)=0,0,(' בריאות א2'!AK14+' בריאות א2'!AR14)/(' בריאות א2'!$AE$17+' בריאות א2'!$AL$17))</f>
        <v>0</v>
      </c>
      <c r="X37" s="78">
        <f>SUM(Y37:AD37)</f>
        <v>0</v>
      </c>
      <c r="Y37" s="79">
        <f>IF((' בריאות א2'!AT14+' בריאות א2'!BA14)=0,0,(' בריאות א2'!AT14+' בריאות א2'!BA14)/(' בריאות א2'!$AZ$17+' בריאות א2'!$AS$17))</f>
        <v>0</v>
      </c>
      <c r="Z37" s="79">
        <f>IF((' בריאות א2'!AU14+' בריאות א2'!BB14)=0,0,(' בריאות א2'!AU14+' בריאות א2'!BB14)/(' בריאות א2'!$AZ$17+' בריאות א2'!$AS$17))</f>
        <v>0</v>
      </c>
      <c r="AA37" s="79">
        <f>IF((' בריאות א2'!AV14+' בריאות א2'!BC14)=0,0,(' בריאות א2'!AV14+' בריאות א2'!BC14)/(' בריאות א2'!$AZ$17+' בריאות א2'!$AS$17))</f>
        <v>0</v>
      </c>
      <c r="AB37" s="79">
        <f>IF((' בריאות א2'!AW14+' בריאות א2'!BD14)=0,0,(' בריאות א2'!AW14+' בריאות א2'!BD14)/(' בריאות א2'!$AZ$17+' בריאות א2'!$AS$17))</f>
        <v>0</v>
      </c>
      <c r="AC37" s="79">
        <f>IF((' בריאות א2'!AX14+' בריאות א2'!BE14)=0,0,(' בריאות א2'!AX14+' בריאות א2'!BE14)/(' בריאות א2'!$AZ$17+' בריאות א2'!$AS$17))</f>
        <v>0</v>
      </c>
      <c r="AD37" s="79">
        <f>IF((' בריאות א2'!AY14+' בריאות א2'!BF14)=0,0,(' בריאות א2'!AY14+' בריאות א2'!BF14)/(' בריאות א2'!$AZ$17+' בריאות א2'!$AS$17))</f>
        <v>0</v>
      </c>
      <c r="AE37" s="78">
        <f>SUM(AF37:AK37)</f>
        <v>0</v>
      </c>
      <c r="AF37" s="79">
        <f>IF(' בריאות א2'!BH14=0,0,' בריאות א2'!BH14/' בריאות א2'!$BG$17)</f>
        <v>0</v>
      </c>
      <c r="AG37" s="79">
        <f>IF(' בריאות א2'!BI14=0,0,' בריאות א2'!BI14/' בריאות א2'!$BG$17)</f>
        <v>0</v>
      </c>
      <c r="AH37" s="79">
        <f>IF(' בריאות א2'!BJ14=0,0,' בריאות א2'!BJ14/' בריאות א2'!$BG$17)</f>
        <v>0</v>
      </c>
      <c r="AI37" s="79">
        <f>IF(' בריאות א2'!BK14=0,0,' בריאות א2'!BK14/' בריאות א2'!$BG$17)</f>
        <v>0</v>
      </c>
      <c r="AJ37" s="79">
        <f>IF(' בריאות א2'!BL14=0,0,' בריאות א2'!BL14/' בריאות א2'!$BG$17)</f>
        <v>0</v>
      </c>
      <c r="AK37" s="79">
        <f>IF(' בריאות א2'!BM14=0,0,' בריאות א2'!BM14/' בריאות א2'!$BG$17)</f>
        <v>0</v>
      </c>
      <c r="AL37" s="78">
        <f>SUM(AM37:AR37)</f>
        <v>0</v>
      </c>
      <c r="AM37" s="79">
        <f>IF((' בריאות א2'!BO14+' בריאות א2'!BV14)=0,0,(' בריאות א2'!BO14+' בריאות א2'!BV14)/(' בריאות א2'!$BN$17+' בריאות א2'!$BU$17))</f>
        <v>0</v>
      </c>
      <c r="AN37" s="79">
        <f>IF((' בריאות א2'!BP14+' בריאות א2'!BW14)=0,0,(' בריאות א2'!BP14+' בריאות א2'!BW14)/(' בריאות א2'!$BN$17+' בריאות א2'!$BU$17))</f>
        <v>0</v>
      </c>
      <c r="AO37" s="79">
        <f>IF((' בריאות א2'!BQ14+' בריאות א2'!BX14)=0,0,(' בריאות א2'!BQ14+' בריאות א2'!BX14)/(' בריאות א2'!$BN$17+' בריאות א2'!$BU$17))</f>
        <v>0</v>
      </c>
      <c r="AP37" s="79">
        <f>IF((' בריאות א2'!BR14+' בריאות א2'!BY14)=0,0,(' בריאות א2'!BR14+' בריאות א2'!BY14)/(' בריאות א2'!$BN$17+' בריאות א2'!$BU$17))</f>
        <v>0</v>
      </c>
      <c r="AQ37" s="79">
        <f>IF((' בריאות א2'!BS14+' בריאות א2'!BZ14)=0,0,(' בריאות א2'!BS14+' בריאות א2'!BZ14)/(' בריאות א2'!$BN$17+' בריאות א2'!$BU$17))</f>
        <v>0</v>
      </c>
      <c r="AR37" s="79">
        <f>IF((' בריאות א2'!BT14+' בריאות א2'!CA14)=0,0,(' בריאות א2'!BT14+' בריאות א2'!CA14)/(' בריאות א2'!$BN$17+' בריאות א2'!$BU$17))</f>
        <v>0</v>
      </c>
      <c r="AS37" s="78">
        <f>SUM(AT37:AY37)</f>
        <v>0</v>
      </c>
      <c r="AT37" s="79">
        <f>IF((' בריאות א2'!CC14+' בריאות א2'!CJ14)=0,0,(' בריאות א2'!CC14+' בריאות א2'!CJ14)/(' בריאות א2'!$CB$17+' בריאות א2'!$CI$17))</f>
        <v>0</v>
      </c>
      <c r="AU37" s="79">
        <f>IF((' בריאות א2'!CD14+' בריאות א2'!CK14)=0,0,(' בריאות א2'!CD14+' בריאות א2'!CK14)/(' בריאות א2'!$CB$17+' בריאות א2'!$CI$17))</f>
        <v>0</v>
      </c>
      <c r="AV37" s="79">
        <f>IF((' בריאות א2'!CE14+' בריאות א2'!CL14)=0,0,(' בריאות א2'!CE14+' בריאות א2'!CL14)/(' בריאות א2'!$CB$17+' בריאות א2'!$CI$17))</f>
        <v>0</v>
      </c>
      <c r="AW37" s="79">
        <f>IF((' בריאות א2'!CF14+' בריאות א2'!CM14)=0,0,(' בריאות א2'!CF14+' בריאות א2'!CM14)/(' בריאות א2'!$CB$17+' בריאות א2'!$CI$17))</f>
        <v>0</v>
      </c>
      <c r="AX37" s="79">
        <f>IF((' בריאות א2'!CG14+' בריאות א2'!CN14)=0,0,(' בריאות א2'!CG14+' בריאות א2'!CN14)/(' בריאות א2'!$CB$17+' בריאות א2'!$CI$17))</f>
        <v>0</v>
      </c>
      <c r="AY37" s="79">
        <f>IF((' בריאות א2'!CH14+' בריאות א2'!CO14)=0,0,(' בריאות א2'!CH14+' בריאות א2'!CO14)/(' בריאות א2'!$CB$17+' בריאות א2'!$CI$17))</f>
        <v>0</v>
      </c>
      <c r="AZ37" s="78">
        <f>SUM(BA37:BF37)</f>
        <v>0</v>
      </c>
      <c r="BA37" s="79">
        <f>IF((' בריאות א2'!CQ14+' בריאות א2'!CX14)=0,0,(' בריאות א2'!CQ14+' בריאות א2'!CX14)/(' בריאות א2'!$CP$17+' בריאות א2'!$CW$17))</f>
        <v>0</v>
      </c>
      <c r="BB37" s="79">
        <f>IF((' בריאות א2'!CR14+' בריאות א2'!CY14)=0,0,(' בריאות א2'!CR14+' בריאות א2'!CY14)/(' בריאות א2'!$CP$17+' בריאות א2'!$CW$17))</f>
        <v>0</v>
      </c>
      <c r="BC37" s="79">
        <f>IF((' בריאות א2'!CS14+' בריאות א2'!CZ14)=0,0,(' בריאות א2'!CS14+' בריאות א2'!CZ14)/(' בריאות א2'!$CP$17+' בריאות א2'!$CW$17))</f>
        <v>0</v>
      </c>
      <c r="BD37" s="79">
        <f>IF((' בריאות א2'!CT14+' בריאות א2'!DA14)=0,0,(' בריאות א2'!CT14+' בריאות א2'!DA14)/(' בריאות א2'!$CP$17+' בריאות א2'!$CW$17))</f>
        <v>0</v>
      </c>
      <c r="BE37" s="79">
        <f>IF((' בריאות א2'!CU14+' בריאות א2'!DB14)=0,0,(' בריאות א2'!CU14+' בריאות א2'!DB14)/(' בריאות א2'!$CP$17+' בריאות א2'!$CW$17))</f>
        <v>0</v>
      </c>
      <c r="BF37" s="79">
        <f>IF((' בריאות א2'!CV14+' בריאות א2'!DC14)=0,0,(' בריאות א2'!CV14+' בריאות א2'!DC14)/(' בריאות א2'!$CP$17+' בריאות א2'!$CW$17))</f>
        <v>0</v>
      </c>
      <c r="BG37" s="78">
        <f>SUM(BH37:BM37)</f>
        <v>0</v>
      </c>
      <c r="BH37" s="79">
        <f>IF((' בריאות א2'!DE14+' בריאות א2'!DL14)=0,0,(' בריאות א2'!DE14+' בריאות א2'!DL14)/(' בריאות א2'!$DD$17+' בריאות א2'!$DK$17))</f>
        <v>0</v>
      </c>
      <c r="BI37" s="79">
        <f>IF((' בריאות א2'!DF14+' בריאות א2'!DM14)=0,0,(' בריאות א2'!DF14+' בריאות א2'!DM14)/(' בריאות א2'!$DD$17+' בריאות א2'!$DK$17))</f>
        <v>0</v>
      </c>
      <c r="BJ37" s="79">
        <f>IF((' בריאות א2'!DG14+' בריאות א2'!DN14)=0,0,(' בריאות א2'!DG14+' בריאות א2'!DN14)/(' בריאות א2'!$DD$17+' בריאות א2'!$DK$17))</f>
        <v>0</v>
      </c>
      <c r="BK37" s="79">
        <f>IF((' בריאות א2'!DH14+' בריאות א2'!DO14)=0,0,(' בריאות א2'!DH14+' בריאות א2'!DO14)/(' בריאות א2'!$DD$17+' בריאות א2'!$DK$17))</f>
        <v>0</v>
      </c>
      <c r="BL37" s="79">
        <f>IF((' בריאות א2'!DI14+' בריאות א2'!DP14)=0,0,(' בריאות א2'!DI14+' בריאות א2'!DP14)/(' בריאות א2'!$DD$17+' בריאות א2'!$DK$17))</f>
        <v>0</v>
      </c>
      <c r="BM37" s="81">
        <f>IF((' בריאות א2'!DJ14+' בריאות א2'!DQ14)=0,0,(' בריאות א2'!DJ14+' בריאות א2'!DQ14)/(' בריאות א2'!$DD$17+' בריאות א2'!$DK$17))</f>
        <v>0</v>
      </c>
    </row>
    <row r="38" spans="1:75" hidden="1" x14ac:dyDescent="0.2">
      <c r="A38" s="202">
        <v>5</v>
      </c>
      <c r="B38" s="367" t="s">
        <v>78</v>
      </c>
      <c r="C38" s="78">
        <f>SUM(D38:I38)</f>
        <v>0</v>
      </c>
      <c r="D38" s="79">
        <f>IF((' בריאות א2'!D15+' בריאות א2'!K15)=0,0,(' בריאות א2'!D15+' בריאות א2'!K15)/(' בריאות א2'!$C$17+' בריאות א2'!$J$17))</f>
        <v>0</v>
      </c>
      <c r="E38" s="79">
        <f>IF((' בריאות א2'!E15+' בריאות א2'!L15)=0,0,(' בריאות א2'!E15+' בריאות א2'!L15)/(' בריאות א2'!$C$17+' בריאות א2'!$J$17))</f>
        <v>0</v>
      </c>
      <c r="F38" s="79">
        <f>IF((' בריאות א2'!F15+' בריאות א2'!M15)=0,0,(' בריאות א2'!F15+' בריאות א2'!M15)/(' בריאות א2'!$C$17+' בריאות א2'!$J$17))</f>
        <v>0</v>
      </c>
      <c r="G38" s="79">
        <f>IF((' בריאות א2'!G15+' בריאות א2'!N15)=0,0,(' בריאות א2'!G15+' בריאות א2'!N15)/(' בריאות א2'!$C$17+' בריאות א2'!$J$17))</f>
        <v>0</v>
      </c>
      <c r="H38" s="79">
        <f>IF((' בריאות א2'!H15+' בריאות א2'!O15)=0,0,(' בריאות א2'!H15+' בריאות א2'!O15)/(' בריאות א2'!$C$17+' בריאות א2'!$J$17))</f>
        <v>0</v>
      </c>
      <c r="I38" s="79">
        <f>IF((' בריאות א2'!I15+' בריאות א2'!P15)=0,0,(' בריאות א2'!I15+' בריאות א2'!P15)/(' בריאות א2'!$C$17+' בריאות א2'!$J$17))</f>
        <v>0</v>
      </c>
      <c r="J38" s="78">
        <f>SUM(K38:P38)</f>
        <v>0</v>
      </c>
      <c r="K38" s="79">
        <f>IF((' בריאות א2'!R15+' בריאות א2'!Y15)=0,0,(' בריאות א2'!R15+' בריאות א2'!Y15)/(' בריאות א2'!$Q$17+' בריאות א2'!$X$17))</f>
        <v>0</v>
      </c>
      <c r="L38" s="79">
        <f>IF((' בריאות א2'!S15+' בריאות א2'!Z15)=0,0,(' בריאות א2'!S15+' בריאות א2'!Z15)/(' בריאות א2'!$Q$17+' בריאות א2'!$X$17))</f>
        <v>0</v>
      </c>
      <c r="M38" s="79">
        <f>IF((' בריאות א2'!T15+' בריאות א2'!AA15)=0,0,(' בריאות א2'!T15+' בריאות א2'!AA15)/(' בריאות א2'!$Q$17+' בריאות א2'!$X$17))</f>
        <v>0</v>
      </c>
      <c r="N38" s="79">
        <f>IF((' בריאות א2'!U15+' בריאות א2'!AB15)=0,0,(' בריאות א2'!U15+' בריאות א2'!AB15)/(' בריאות א2'!$Q$17+' בריאות א2'!$X$17))</f>
        <v>0</v>
      </c>
      <c r="O38" s="79">
        <f>IF((' בריאות א2'!V15+' בריאות א2'!AC15)=0,0,(' בריאות א2'!V15+' בריאות א2'!AC15)/(' בריאות א2'!$Q$17+' בריאות א2'!$X$17))</f>
        <v>0</v>
      </c>
      <c r="P38" s="79">
        <f>IF((' בריאות א2'!W15+' בריאות א2'!AD15)=0,0,(' בריאות א2'!W15+' בריאות א2'!AD15)/(' בריאות א2'!$Q$17+' בריאות א2'!$X$17))</f>
        <v>0</v>
      </c>
      <c r="Q38" s="78">
        <f>SUM(R38:W38)</f>
        <v>0</v>
      </c>
      <c r="R38" s="79">
        <f>IF((' בריאות א2'!AF15+' בריאות א2'!AM15)=0,0,(' בריאות א2'!AF15+' בריאות א2'!AM15)/(' בריאות א2'!$AE$17+' בריאות א2'!$AL$17))</f>
        <v>0</v>
      </c>
      <c r="S38" s="79">
        <f>IF((' בריאות א2'!AG15+' בריאות א2'!AN15)=0,0,(' בריאות א2'!AG15+' בריאות א2'!AN15)/(' בריאות א2'!$AE$17+' בריאות א2'!$AL$17))</f>
        <v>0</v>
      </c>
      <c r="T38" s="79">
        <f>IF((' בריאות א2'!AH15+' בריאות א2'!AO15)=0,0,(' בריאות א2'!AH15+' בריאות א2'!AO15)/(' בריאות א2'!$AE$17+' בריאות א2'!$AL$17))</f>
        <v>0</v>
      </c>
      <c r="U38" s="79">
        <f>IF((' בריאות א2'!AI15+' בריאות א2'!AP15)=0,0,(' בריאות א2'!AI15+' בריאות א2'!AP15)/(' בריאות א2'!$AE$17+' בריאות א2'!$AL$17))</f>
        <v>0</v>
      </c>
      <c r="V38" s="79">
        <f>IF((' בריאות א2'!AJ15+' בריאות א2'!AQ15)=0,0,(' בריאות א2'!AJ15+' בריאות א2'!AQ15)/(' בריאות א2'!$AE$17+' בריאות א2'!$AL$17))</f>
        <v>0</v>
      </c>
      <c r="W38" s="79">
        <f>IF((' בריאות א2'!AK15+' בריאות א2'!AR15)=0,0,(' בריאות א2'!AK15+' בריאות א2'!AR15)/(' בריאות א2'!$AE$17+' בריאות א2'!$AL$17))</f>
        <v>0</v>
      </c>
      <c r="X38" s="78">
        <f>SUM(Y38:AD38)</f>
        <v>0</v>
      </c>
      <c r="Y38" s="79">
        <f>IF((' בריאות א2'!AT15+' בריאות א2'!BA15)=0,0,(' בריאות א2'!AT15+' בריאות א2'!BA15)/(' בריאות א2'!$AZ$17+' בריאות א2'!$AS$17))</f>
        <v>0</v>
      </c>
      <c r="Z38" s="79">
        <f>IF((' בריאות א2'!AU15+' בריאות א2'!BB15)=0,0,(' בריאות א2'!AU15+' בריאות א2'!BB15)/(' בריאות א2'!$AZ$17+' בריאות א2'!$AS$17))</f>
        <v>0</v>
      </c>
      <c r="AA38" s="79">
        <f>IF((' בריאות א2'!AV15+' בריאות א2'!BC15)=0,0,(' בריאות א2'!AV15+' בריאות א2'!BC15)/(' בריאות א2'!$AZ$17+' בריאות א2'!$AS$17))</f>
        <v>0</v>
      </c>
      <c r="AB38" s="79">
        <f>IF((' בריאות א2'!AW15+' בריאות א2'!BD15)=0,0,(' בריאות א2'!AW15+' בריאות א2'!BD15)/(' בריאות א2'!$AZ$17+' בריאות א2'!$AS$17))</f>
        <v>0</v>
      </c>
      <c r="AC38" s="79">
        <f>IF((' בריאות א2'!AX15+' בריאות א2'!BE15)=0,0,(' בריאות א2'!AX15+' בריאות א2'!BE15)/(' בריאות א2'!$AZ$17+' בריאות א2'!$AS$17))</f>
        <v>0</v>
      </c>
      <c r="AD38" s="79">
        <f>IF((' בריאות א2'!AY15+' בריאות א2'!BF15)=0,0,(' בריאות א2'!AY15+' בריאות א2'!BF15)/(' בריאות א2'!$AZ$17+' בריאות א2'!$AS$17))</f>
        <v>0</v>
      </c>
      <c r="AE38" s="78">
        <f>SUM(AF38:AK38)</f>
        <v>0</v>
      </c>
      <c r="AF38" s="79">
        <f>IF(' בריאות א2'!BH15=0,0,' בריאות א2'!BH15/' בריאות א2'!$BG$17)</f>
        <v>0</v>
      </c>
      <c r="AG38" s="79">
        <f>IF(' בריאות א2'!BI15=0,0,' בריאות א2'!BI15/' בריאות א2'!$BG$17)</f>
        <v>0</v>
      </c>
      <c r="AH38" s="79">
        <f>IF(' בריאות א2'!BJ15=0,0,' בריאות א2'!BJ15/' בריאות א2'!$BG$17)</f>
        <v>0</v>
      </c>
      <c r="AI38" s="79">
        <f>IF(' בריאות א2'!BK15=0,0,' בריאות א2'!BK15/' בריאות א2'!$BG$17)</f>
        <v>0</v>
      </c>
      <c r="AJ38" s="79">
        <f>IF(' בריאות א2'!BL15=0,0,' בריאות א2'!BL15/' בריאות א2'!$BG$17)</f>
        <v>0</v>
      </c>
      <c r="AK38" s="79">
        <f>IF(' בריאות א2'!BM15=0,0,' בריאות א2'!BM15/' בריאות א2'!$BG$17)</f>
        <v>0</v>
      </c>
      <c r="AL38" s="78">
        <f>SUM(AM38:AR38)</f>
        <v>0</v>
      </c>
      <c r="AM38" s="79">
        <f>IF((' בריאות א2'!BO15+' בריאות א2'!BV15)=0,0,(' בריאות א2'!BO15+' בריאות א2'!BV15)/(' בריאות א2'!$BN$17+' בריאות א2'!$BU$17))</f>
        <v>0</v>
      </c>
      <c r="AN38" s="79">
        <f>IF((' בריאות א2'!BP15+' בריאות א2'!BW15)=0,0,(' בריאות א2'!BP15+' בריאות א2'!BW15)/(' בריאות א2'!$BN$17+' בריאות א2'!$BU$17))</f>
        <v>0</v>
      </c>
      <c r="AO38" s="79">
        <f>IF((' בריאות א2'!BQ15+' בריאות א2'!BX15)=0,0,(' בריאות א2'!BQ15+' בריאות א2'!BX15)/(' בריאות א2'!$BN$17+' בריאות א2'!$BU$17))</f>
        <v>0</v>
      </c>
      <c r="AP38" s="79">
        <f>IF((' בריאות א2'!BR15+' בריאות א2'!BY15)=0,0,(' בריאות א2'!BR15+' בריאות א2'!BY15)/(' בריאות א2'!$BN$17+' בריאות א2'!$BU$17))</f>
        <v>0</v>
      </c>
      <c r="AQ38" s="79">
        <f>IF((' בריאות א2'!BS15+' בריאות א2'!BZ15)=0,0,(' בריאות א2'!BS15+' בריאות א2'!BZ15)/(' בריאות א2'!$BN$17+' בריאות א2'!$BU$17))</f>
        <v>0</v>
      </c>
      <c r="AR38" s="79">
        <f>IF((' בריאות א2'!BT15+' בריאות א2'!CA15)=0,0,(' בריאות א2'!BT15+' בריאות א2'!CA15)/(' בריאות א2'!$BN$17+' בריאות א2'!$BU$17))</f>
        <v>0</v>
      </c>
      <c r="AS38" s="78">
        <f>SUM(AT38:AY38)</f>
        <v>0</v>
      </c>
      <c r="AT38" s="79">
        <f>IF((' בריאות א2'!CC15+' בריאות א2'!CJ15)=0,0,(' בריאות א2'!CC15+' בריאות א2'!CJ15)/(' בריאות א2'!$CB$17+' בריאות א2'!$CI$17))</f>
        <v>0</v>
      </c>
      <c r="AU38" s="79">
        <f>IF((' בריאות א2'!CD15+' בריאות א2'!CK15)=0,0,(' בריאות א2'!CD15+' בריאות א2'!CK15)/(' בריאות א2'!$CB$17+' בריאות א2'!$CI$17))</f>
        <v>0</v>
      </c>
      <c r="AV38" s="79">
        <f>IF((' בריאות א2'!CE15+' בריאות א2'!CL15)=0,0,(' בריאות א2'!CE15+' בריאות א2'!CL15)/(' בריאות א2'!$CB$17+' בריאות א2'!$CI$17))</f>
        <v>0</v>
      </c>
      <c r="AW38" s="79">
        <f>IF((' בריאות א2'!CF15+' בריאות א2'!CM15)=0,0,(' בריאות א2'!CF15+' בריאות א2'!CM15)/(' בריאות א2'!$CB$17+' בריאות א2'!$CI$17))</f>
        <v>0</v>
      </c>
      <c r="AX38" s="79">
        <f>IF((' בריאות א2'!CG15+' בריאות א2'!CN15)=0,0,(' בריאות א2'!CG15+' בריאות א2'!CN15)/(' בריאות א2'!$CB$17+' בריאות א2'!$CI$17))</f>
        <v>0</v>
      </c>
      <c r="AY38" s="79">
        <f>IF((' בריאות א2'!CH15+' בריאות א2'!CO15)=0,0,(' בריאות א2'!CH15+' בריאות א2'!CO15)/(' בריאות א2'!$CB$17+' בריאות א2'!$CI$17))</f>
        <v>0</v>
      </c>
      <c r="AZ38" s="78">
        <f>SUM(BA38:BF38)</f>
        <v>0</v>
      </c>
      <c r="BA38" s="79">
        <f>IF((' בריאות א2'!CQ15+' בריאות א2'!CX15)=0,0,(' בריאות א2'!CQ15+' בריאות א2'!CX15)/(' בריאות א2'!$CP$17+' בריאות א2'!$CW$17))</f>
        <v>0</v>
      </c>
      <c r="BB38" s="79">
        <f>IF((' בריאות א2'!CR15+' בריאות א2'!CY15)=0,0,(' בריאות א2'!CR15+' בריאות א2'!CY15)/(' בריאות א2'!$CP$17+' בריאות א2'!$CW$17))</f>
        <v>0</v>
      </c>
      <c r="BC38" s="79">
        <f>IF((' בריאות א2'!CS15+' בריאות א2'!CZ15)=0,0,(' בריאות א2'!CS15+' בריאות א2'!CZ15)/(' בריאות א2'!$CP$17+' בריאות א2'!$CW$17))</f>
        <v>0</v>
      </c>
      <c r="BD38" s="79">
        <f>IF((' בריאות א2'!CT15+' בריאות א2'!DA15)=0,0,(' בריאות א2'!CT15+' בריאות א2'!DA15)/(' בריאות א2'!$CP$17+' בריאות א2'!$CW$17))</f>
        <v>0</v>
      </c>
      <c r="BE38" s="79">
        <f>IF((' בריאות א2'!CU15+' בריאות א2'!DB15)=0,0,(' בריאות א2'!CU15+' בריאות א2'!DB15)/(' בריאות א2'!$CP$17+' בריאות א2'!$CW$17))</f>
        <v>0</v>
      </c>
      <c r="BF38" s="79">
        <f>IF((' בריאות א2'!CV15+' בריאות א2'!DC15)=0,0,(' בריאות א2'!CV15+' בריאות א2'!DC15)/(' בריאות א2'!$CP$17+' בריאות א2'!$CW$17))</f>
        <v>0</v>
      </c>
      <c r="BG38" s="78">
        <f>SUM(BH38:BM38)</f>
        <v>0</v>
      </c>
      <c r="BH38" s="79">
        <f>IF((' בריאות א2'!DE15+' בריאות א2'!DL15)=0,0,(' בריאות א2'!DE15+' בריאות א2'!DL15)/(' בריאות א2'!$DD$17+' בריאות א2'!$DK$17))</f>
        <v>0</v>
      </c>
      <c r="BI38" s="79">
        <f>IF((' בריאות א2'!DF15+' בריאות א2'!DM15)=0,0,(' בריאות א2'!DF15+' בריאות א2'!DM15)/(' בריאות א2'!$DD$17+' בריאות א2'!$DK$17))</f>
        <v>0</v>
      </c>
      <c r="BJ38" s="79">
        <f>IF((' בריאות א2'!DG15+' בריאות א2'!DN15)=0,0,(' בריאות א2'!DG15+' בריאות א2'!DN15)/(' בריאות א2'!$DD$17+' בריאות א2'!$DK$17))</f>
        <v>0</v>
      </c>
      <c r="BK38" s="79">
        <f>IF((' בריאות א2'!DH15+' בריאות א2'!DO15)=0,0,(' בריאות א2'!DH15+' בריאות א2'!DO15)/(' בריאות א2'!$DD$17+' בריאות א2'!$DK$17))</f>
        <v>0</v>
      </c>
      <c r="BL38" s="79">
        <f>IF((' בריאות א2'!DI15+' בריאות א2'!DP15)=0,0,(' בריאות א2'!DI15+' בריאות א2'!DP15)/(' בריאות א2'!$DD$17+' בריאות א2'!$DK$17))</f>
        <v>0</v>
      </c>
      <c r="BM38" s="81">
        <f>IF((' בריאות א2'!DJ15+' בריאות א2'!DQ15)=0,0,(' בריאות א2'!DJ15+' בריאות א2'!DQ15)/(' בריאות א2'!$DD$17+' בריאות א2'!$DK$17))</f>
        <v>0</v>
      </c>
    </row>
    <row r="39" spans="1:75" hidden="1" x14ac:dyDescent="0.2">
      <c r="A39" s="202">
        <v>6</v>
      </c>
      <c r="B39" s="367" t="s">
        <v>79</v>
      </c>
      <c r="C39" s="78">
        <f>SUM(D39:I39)</f>
        <v>0</v>
      </c>
      <c r="D39" s="79">
        <f>IF((' בריאות א2'!D16+' בריאות א2'!K16)=0,0,(' בריאות א2'!D16+' בריאות א2'!K16)/(' בריאות א2'!$C$17+' בריאות א2'!$J$17))</f>
        <v>0</v>
      </c>
      <c r="E39" s="79">
        <f>IF((' בריאות א2'!E16+' בריאות א2'!L16)=0,0,(' בריאות א2'!E16+' בריאות א2'!L16)/(' בריאות א2'!$C$17+' בריאות א2'!$J$17))</f>
        <v>0</v>
      </c>
      <c r="F39" s="79">
        <f>IF((' בריאות א2'!F16+' בריאות א2'!M16)=0,0,(' בריאות א2'!F16+' בריאות א2'!M16)/(' בריאות א2'!$C$17+' בריאות א2'!$J$17))</f>
        <v>0</v>
      </c>
      <c r="G39" s="79">
        <f>IF((' בריאות א2'!G16+' בריאות א2'!N16)=0,0,(' בריאות א2'!G16+' בריאות א2'!N16)/(' בריאות א2'!$C$17+' בריאות א2'!$J$17))</f>
        <v>0</v>
      </c>
      <c r="H39" s="79">
        <f>IF((' בריאות א2'!H16+' בריאות א2'!O16)=0,0,(' בריאות א2'!H16+' בריאות א2'!O16)/(' בריאות א2'!$C$17+' בריאות א2'!$J$17))</f>
        <v>0</v>
      </c>
      <c r="I39" s="79">
        <f>IF((' בריאות א2'!I16+' בריאות א2'!P16)=0,0,(' בריאות א2'!I16+' בריאות א2'!P16)/(' בריאות א2'!$C$17+' בריאות א2'!$J$17))</f>
        <v>0</v>
      </c>
      <c r="J39" s="78">
        <f>SUM(K39:P39)</f>
        <v>0</v>
      </c>
      <c r="K39" s="79">
        <f>IF((' בריאות א2'!R16+' בריאות א2'!Y16)=0,0,(' בריאות א2'!R16+' בריאות א2'!Y16)/(' בריאות א2'!$Q$17+' בריאות א2'!$X$17))</f>
        <v>0</v>
      </c>
      <c r="L39" s="79">
        <f>IF((' בריאות א2'!S16+' בריאות א2'!Z16)=0,0,(' בריאות א2'!S16+' בריאות א2'!Z16)/(' בריאות א2'!$Q$17+' בריאות א2'!$X$17))</f>
        <v>0</v>
      </c>
      <c r="M39" s="79">
        <f>IF((' בריאות א2'!T16+' בריאות א2'!AA16)=0,0,(' בריאות א2'!T16+' בריאות א2'!AA16)/(' בריאות א2'!$Q$17+' בריאות א2'!$X$17))</f>
        <v>0</v>
      </c>
      <c r="N39" s="79">
        <f>IF((' בריאות א2'!U16+' בריאות א2'!AB16)=0,0,(' בריאות א2'!U16+' בריאות א2'!AB16)/(' בריאות א2'!$Q$17+' בריאות א2'!$X$17))</f>
        <v>0</v>
      </c>
      <c r="O39" s="79">
        <f>IF((' בריאות א2'!V16+' בריאות א2'!AC16)=0,0,(' בריאות א2'!V16+' בריאות א2'!AC16)/(' בריאות א2'!$Q$17+' בריאות א2'!$X$17))</f>
        <v>0</v>
      </c>
      <c r="P39" s="79">
        <f>IF((' בריאות א2'!W16+' בריאות א2'!AD16)=0,0,(' בריאות א2'!W16+' בריאות א2'!AD16)/(' בריאות א2'!$Q$17+' בריאות א2'!$X$17))</f>
        <v>0</v>
      </c>
      <c r="Q39" s="78">
        <f>SUM(R39:W39)</f>
        <v>0</v>
      </c>
      <c r="R39" s="79">
        <f>IF((' בריאות א2'!AF16+' בריאות א2'!AM16)=0,0,(' בריאות א2'!AF16+' בריאות א2'!AM16)/(' בריאות א2'!$AE$17+' בריאות א2'!$AL$17))</f>
        <v>0</v>
      </c>
      <c r="S39" s="79">
        <f>IF((' בריאות א2'!AG16+' בריאות א2'!AN16)=0,0,(' בריאות א2'!AG16+' בריאות א2'!AN16)/(' בריאות א2'!$AE$17+' בריאות א2'!$AL$17))</f>
        <v>0</v>
      </c>
      <c r="T39" s="79">
        <f>IF((' בריאות א2'!AH16+' בריאות א2'!AO16)=0,0,(' בריאות א2'!AH16+' בריאות א2'!AO16)/(' בריאות א2'!$AE$17+' בריאות א2'!$AL$17))</f>
        <v>0</v>
      </c>
      <c r="U39" s="79">
        <f>IF((' בריאות א2'!AI16+' בריאות א2'!AP16)=0,0,(' בריאות א2'!AI16+' בריאות א2'!AP16)/(' בריאות א2'!$AE$17+' בריאות א2'!$AL$17))</f>
        <v>0</v>
      </c>
      <c r="V39" s="79">
        <f>IF((' בריאות א2'!AJ16+' בריאות א2'!AQ16)=0,0,(' בריאות א2'!AJ16+' בריאות א2'!AQ16)/(' בריאות א2'!$AE$17+' בריאות א2'!$AL$17))</f>
        <v>0</v>
      </c>
      <c r="W39" s="79">
        <f>IF((' בריאות א2'!AK16+' בריאות א2'!AR16)=0,0,(' בריאות א2'!AK16+' בריאות א2'!AR16)/(' בריאות א2'!$AE$17+' בריאות א2'!$AL$17))</f>
        <v>0</v>
      </c>
      <c r="X39" s="78">
        <f>SUM(Y39:AD39)</f>
        <v>0</v>
      </c>
      <c r="Y39" s="79">
        <f>IF((' בריאות א2'!AT16+' בריאות א2'!BA16)=0,0,(' בריאות א2'!AT16+' בריאות א2'!BA16)/(' בריאות א2'!$AZ$17+' בריאות א2'!$AS$17))</f>
        <v>0</v>
      </c>
      <c r="Z39" s="79">
        <f>IF((' בריאות א2'!AU16+' בריאות א2'!BB16)=0,0,(' בריאות א2'!AU16+' בריאות א2'!BB16)/(' בריאות א2'!$AZ$17+' בריאות א2'!$AS$17))</f>
        <v>0</v>
      </c>
      <c r="AA39" s="79">
        <f>IF((' בריאות א2'!AV16+' בריאות א2'!BC16)=0,0,(' בריאות א2'!AV16+' בריאות א2'!BC16)/(' בריאות א2'!$AZ$17+' בריאות א2'!$AS$17))</f>
        <v>0</v>
      </c>
      <c r="AB39" s="79">
        <f>IF((' בריאות א2'!AW16+' בריאות א2'!BD16)=0,0,(' בריאות א2'!AW16+' בריאות א2'!BD16)/(' בריאות א2'!$AZ$17+' בריאות א2'!$AS$17))</f>
        <v>0</v>
      </c>
      <c r="AC39" s="79">
        <f>IF((' בריאות א2'!AX16+' בריאות א2'!BE16)=0,0,(' בריאות א2'!AX16+' בריאות א2'!BE16)/(' בריאות א2'!$AZ$17+' בריאות א2'!$AS$17))</f>
        <v>0</v>
      </c>
      <c r="AD39" s="79">
        <f>IF((' בריאות א2'!AY16+' בריאות א2'!BF16)=0,0,(' בריאות א2'!AY16+' בריאות א2'!BF16)/(' בריאות א2'!$AZ$17+' בריאות א2'!$AS$17))</f>
        <v>0</v>
      </c>
      <c r="AE39" s="78">
        <f>SUM(AF39:AK39)</f>
        <v>0</v>
      </c>
      <c r="AF39" s="79">
        <f>IF(' בריאות א2'!BH16=0,0,' בריאות א2'!BH16/' בריאות א2'!$BG$17)</f>
        <v>0</v>
      </c>
      <c r="AG39" s="79">
        <f>IF(' בריאות א2'!BI16=0,0,' בריאות א2'!BI16/' בריאות א2'!$BG$17)</f>
        <v>0</v>
      </c>
      <c r="AH39" s="79">
        <f>IF(' בריאות א2'!BJ16=0,0,' בריאות א2'!BJ16/' בריאות א2'!$BG$17)</f>
        <v>0</v>
      </c>
      <c r="AI39" s="79">
        <f>IF(' בריאות א2'!BK16=0,0,' בריאות א2'!BK16/' בריאות א2'!$BG$17)</f>
        <v>0</v>
      </c>
      <c r="AJ39" s="79">
        <f>IF(' בריאות א2'!BL16=0,0,' בריאות א2'!BL16/' בריאות א2'!$BG$17)</f>
        <v>0</v>
      </c>
      <c r="AK39" s="79">
        <f>IF(' בריאות א2'!BM16=0,0,' בריאות א2'!BM16/' בריאות א2'!$BG$17)</f>
        <v>0</v>
      </c>
      <c r="AL39" s="78">
        <f>SUM(AM39:AR39)</f>
        <v>0</v>
      </c>
      <c r="AM39" s="79">
        <f>IF((' בריאות א2'!BO16+' בריאות א2'!BV16)=0,0,(' בריאות א2'!BO16+' בריאות א2'!BV16)/(' בריאות א2'!$BN$17+' בריאות א2'!$BU$17))</f>
        <v>0</v>
      </c>
      <c r="AN39" s="79">
        <f>IF((' בריאות א2'!BP16+' בריאות א2'!BW16)=0,0,(' בריאות א2'!BP16+' בריאות א2'!BW16)/(' בריאות א2'!$BN$17+' בריאות א2'!$BU$17))</f>
        <v>0</v>
      </c>
      <c r="AO39" s="79">
        <f>IF((' בריאות א2'!BQ16+' בריאות א2'!BX16)=0,0,(' בריאות א2'!BQ16+' בריאות א2'!BX16)/(' בריאות א2'!$BN$17+' בריאות א2'!$BU$17))</f>
        <v>0</v>
      </c>
      <c r="AP39" s="79">
        <f>IF((' בריאות א2'!BR16+' בריאות א2'!BY16)=0,0,(' בריאות א2'!BR16+' בריאות א2'!BY16)/(' בריאות א2'!$BN$17+' בריאות א2'!$BU$17))</f>
        <v>0</v>
      </c>
      <c r="AQ39" s="79">
        <f>IF((' בריאות א2'!BS16+' בריאות א2'!BZ16)=0,0,(' בריאות א2'!BS16+' בריאות א2'!BZ16)/(' בריאות א2'!$BN$17+' בריאות א2'!$BU$17))</f>
        <v>0</v>
      </c>
      <c r="AR39" s="79">
        <f>IF((' בריאות א2'!BT16+' בריאות א2'!CA16)=0,0,(' בריאות א2'!BT16+' בריאות א2'!CA16)/(' בריאות א2'!$BN$17+' בריאות א2'!$BU$17))</f>
        <v>0</v>
      </c>
      <c r="AS39" s="78">
        <f>SUM(AT39:AY39)</f>
        <v>0</v>
      </c>
      <c r="AT39" s="79">
        <f>IF((' בריאות א2'!CC16+' בריאות א2'!CJ16)=0,0,(' בריאות א2'!CC16+' בריאות א2'!CJ16)/(' בריאות א2'!$CB$17+' בריאות א2'!$CI$17))</f>
        <v>0</v>
      </c>
      <c r="AU39" s="79">
        <f>IF((' בריאות א2'!CD16+' בריאות א2'!CK16)=0,0,(' בריאות א2'!CD16+' בריאות א2'!CK16)/(' בריאות א2'!$CB$17+' בריאות א2'!$CI$17))</f>
        <v>0</v>
      </c>
      <c r="AV39" s="79">
        <f>IF((' בריאות א2'!CE16+' בריאות א2'!CL16)=0,0,(' בריאות א2'!CE16+' בריאות א2'!CL16)/(' בריאות א2'!$CB$17+' בריאות א2'!$CI$17))</f>
        <v>0</v>
      </c>
      <c r="AW39" s="79">
        <f>IF((' בריאות א2'!CF16+' בריאות א2'!CM16)=0,0,(' בריאות א2'!CF16+' בריאות א2'!CM16)/(' בריאות א2'!$CB$17+' בריאות א2'!$CI$17))</f>
        <v>0</v>
      </c>
      <c r="AX39" s="79">
        <f>IF((' בריאות א2'!CG16+' בריאות א2'!CN16)=0,0,(' בריאות א2'!CG16+' בריאות א2'!CN16)/(' בריאות א2'!$CB$17+' בריאות א2'!$CI$17))</f>
        <v>0</v>
      </c>
      <c r="AY39" s="79">
        <f>IF((' בריאות א2'!CH16+' בריאות א2'!CO16)=0,0,(' בריאות א2'!CH16+' בריאות א2'!CO16)/(' בריאות א2'!$CB$17+' בריאות א2'!$CI$17))</f>
        <v>0</v>
      </c>
      <c r="AZ39" s="78">
        <f>SUM(BA39:BF39)</f>
        <v>0</v>
      </c>
      <c r="BA39" s="79">
        <f>IF((' בריאות א2'!CQ16+' בריאות א2'!CX16)=0,0,(' בריאות א2'!CQ16+' בריאות א2'!CX16)/(' בריאות א2'!$CP$17+' בריאות א2'!$CW$17))</f>
        <v>0</v>
      </c>
      <c r="BB39" s="79">
        <f>IF((' בריאות א2'!CR16+' בריאות א2'!CY16)=0,0,(' בריאות א2'!CR16+' בריאות א2'!CY16)/(' בריאות א2'!$CP$17+' בריאות א2'!$CW$17))</f>
        <v>0</v>
      </c>
      <c r="BC39" s="79">
        <f>IF((' בריאות א2'!CS16+' בריאות א2'!CZ16)=0,0,(' בריאות א2'!CS16+' בריאות א2'!CZ16)/(' בריאות א2'!$CP$17+' בריאות א2'!$CW$17))</f>
        <v>0</v>
      </c>
      <c r="BD39" s="79">
        <f>IF((' בריאות א2'!CT16+' בריאות א2'!DA16)=0,0,(' בריאות א2'!CT16+' בריאות א2'!DA16)/(' בריאות א2'!$CP$17+' בריאות א2'!$CW$17))</f>
        <v>0</v>
      </c>
      <c r="BE39" s="79">
        <f>IF((' בריאות א2'!CU16+' בריאות א2'!DB16)=0,0,(' בריאות א2'!CU16+' בריאות א2'!DB16)/(' בריאות א2'!$CP$17+' בריאות א2'!$CW$17))</f>
        <v>0</v>
      </c>
      <c r="BF39" s="79">
        <f>IF((' בריאות א2'!CV16+' בריאות א2'!DC16)=0,0,(' בריאות א2'!CV16+' בריאות א2'!DC16)/(' בריאות א2'!$CP$17+' בריאות א2'!$CW$17))</f>
        <v>0</v>
      </c>
      <c r="BG39" s="78">
        <f>SUM(BH39:BM39)</f>
        <v>0</v>
      </c>
      <c r="BH39" s="79">
        <f>IF((' בריאות א2'!DE16+' בריאות א2'!DL16)=0,0,(' בריאות א2'!DE16+' בריאות א2'!DL16)/(' בריאות א2'!$DD$17+' בריאות א2'!$DK$17))</f>
        <v>0</v>
      </c>
      <c r="BI39" s="79">
        <f>IF((' בריאות א2'!DF16+' בריאות א2'!DM16)=0,0,(' בריאות א2'!DF16+' בריאות א2'!DM16)/(' בריאות א2'!$DD$17+' בריאות א2'!$DK$17))</f>
        <v>0</v>
      </c>
      <c r="BJ39" s="79">
        <f>IF((' בריאות א2'!DG16+' בריאות א2'!DN16)=0,0,(' בריאות א2'!DG16+' בריאות א2'!DN16)/(' בריאות א2'!$DD$17+' בריאות א2'!$DK$17))</f>
        <v>0</v>
      </c>
      <c r="BK39" s="79">
        <f>IF((' בריאות א2'!DH16+' בריאות א2'!DO16)=0,0,(' בריאות א2'!DH16+' בריאות א2'!DO16)/(' בריאות א2'!$DD$17+' בריאות א2'!$DK$17))</f>
        <v>0</v>
      </c>
      <c r="BL39" s="79">
        <f>IF((' בריאות א2'!DI16+' בריאות א2'!DP16)=0,0,(' בריאות א2'!DI16+' בריאות א2'!DP16)/(' בריאות א2'!$DD$17+' בריאות א2'!$DK$17))</f>
        <v>0</v>
      </c>
      <c r="BM39" s="81">
        <f>IF((' בריאות א2'!DJ16+' בריאות א2'!DQ16)=0,0,(' בריאות א2'!DJ16+' בריאות א2'!DQ16)/(' בריאות א2'!$DD$17+' בריאות א2'!$DK$17))</f>
        <v>0</v>
      </c>
    </row>
    <row r="40" spans="1:75" hidden="1" x14ac:dyDescent="0.2">
      <c r="A40" s="202">
        <v>7</v>
      </c>
      <c r="B40" s="365" t="s">
        <v>523</v>
      </c>
      <c r="C40" s="234">
        <f>SUM(C35:C39)</f>
        <v>0</v>
      </c>
      <c r="D40" s="237">
        <f t="shared" ref="D40:I40" si="14">SUM(D35:D39)</f>
        <v>0</v>
      </c>
      <c r="E40" s="237">
        <f t="shared" si="14"/>
        <v>0</v>
      </c>
      <c r="F40" s="237">
        <f t="shared" si="14"/>
        <v>0</v>
      </c>
      <c r="G40" s="237">
        <f t="shared" si="14"/>
        <v>0</v>
      </c>
      <c r="H40" s="237">
        <f t="shared" si="14"/>
        <v>0</v>
      </c>
      <c r="I40" s="238">
        <f t="shared" si="14"/>
        <v>0</v>
      </c>
      <c r="J40" s="234">
        <f>SUM(J35:J39)</f>
        <v>0</v>
      </c>
      <c r="K40" s="237">
        <f t="shared" ref="K40:P40" si="15">SUM(K35:K39)</f>
        <v>0</v>
      </c>
      <c r="L40" s="237">
        <f t="shared" si="15"/>
        <v>0</v>
      </c>
      <c r="M40" s="237">
        <f t="shared" si="15"/>
        <v>0</v>
      </c>
      <c r="N40" s="237">
        <f t="shared" si="15"/>
        <v>0</v>
      </c>
      <c r="O40" s="237">
        <f t="shared" si="15"/>
        <v>0</v>
      </c>
      <c r="P40" s="238">
        <f t="shared" si="15"/>
        <v>0</v>
      </c>
      <c r="Q40" s="234">
        <f>SUM(Q35:Q39)</f>
        <v>0</v>
      </c>
      <c r="R40" s="237">
        <f t="shared" ref="R40:W40" si="16">SUM(R35:R39)</f>
        <v>0</v>
      </c>
      <c r="S40" s="237">
        <f t="shared" si="16"/>
        <v>0</v>
      </c>
      <c r="T40" s="237">
        <f t="shared" si="16"/>
        <v>0</v>
      </c>
      <c r="U40" s="237">
        <f t="shared" si="16"/>
        <v>0</v>
      </c>
      <c r="V40" s="237">
        <f t="shared" si="16"/>
        <v>0</v>
      </c>
      <c r="W40" s="237">
        <f t="shared" si="16"/>
        <v>0</v>
      </c>
      <c r="X40" s="234">
        <f>SUM(X35:X39)</f>
        <v>0</v>
      </c>
      <c r="Y40" s="237">
        <f t="shared" ref="Y40:AD40" si="17">SUM(Y35:Y39)</f>
        <v>0</v>
      </c>
      <c r="Z40" s="237">
        <f t="shared" si="17"/>
        <v>0</v>
      </c>
      <c r="AA40" s="237">
        <f t="shared" si="17"/>
        <v>0</v>
      </c>
      <c r="AB40" s="237">
        <f t="shared" si="17"/>
        <v>0</v>
      </c>
      <c r="AC40" s="237">
        <f t="shared" si="17"/>
        <v>0</v>
      </c>
      <c r="AD40" s="237">
        <f t="shared" si="17"/>
        <v>0</v>
      </c>
      <c r="AE40" s="234">
        <f>SUM(AE35:AE39)</f>
        <v>0</v>
      </c>
      <c r="AF40" s="237">
        <f t="shared" ref="AF40:AK40" si="18">SUM(AF35:AF39)</f>
        <v>0</v>
      </c>
      <c r="AG40" s="237">
        <f t="shared" si="18"/>
        <v>0</v>
      </c>
      <c r="AH40" s="237">
        <f t="shared" si="18"/>
        <v>0</v>
      </c>
      <c r="AI40" s="237">
        <f t="shared" si="18"/>
        <v>0</v>
      </c>
      <c r="AJ40" s="237">
        <f t="shared" si="18"/>
        <v>0</v>
      </c>
      <c r="AK40" s="238">
        <f t="shared" si="18"/>
        <v>0</v>
      </c>
      <c r="AL40" s="234">
        <f>SUM(AL35:AL39)</f>
        <v>0</v>
      </c>
      <c r="AM40" s="237">
        <f t="shared" ref="AM40:AR40" si="19">SUM(AM35:AM39)</f>
        <v>0</v>
      </c>
      <c r="AN40" s="237">
        <f t="shared" si="19"/>
        <v>0</v>
      </c>
      <c r="AO40" s="237">
        <f t="shared" si="19"/>
        <v>0</v>
      </c>
      <c r="AP40" s="237">
        <f t="shared" si="19"/>
        <v>0</v>
      </c>
      <c r="AQ40" s="237">
        <f t="shared" si="19"/>
        <v>0</v>
      </c>
      <c r="AR40" s="238">
        <f t="shared" si="19"/>
        <v>0</v>
      </c>
      <c r="AS40" s="234">
        <f>SUM(AS35:AS39)</f>
        <v>0</v>
      </c>
      <c r="AT40" s="237">
        <f t="shared" ref="AT40:AY40" si="20">SUM(AT35:AT39)</f>
        <v>0</v>
      </c>
      <c r="AU40" s="237">
        <f t="shared" si="20"/>
        <v>0</v>
      </c>
      <c r="AV40" s="237">
        <f t="shared" si="20"/>
        <v>0</v>
      </c>
      <c r="AW40" s="237">
        <f t="shared" si="20"/>
        <v>0</v>
      </c>
      <c r="AX40" s="237">
        <f t="shared" si="20"/>
        <v>0</v>
      </c>
      <c r="AY40" s="238">
        <f t="shared" si="20"/>
        <v>0</v>
      </c>
      <c r="AZ40" s="234">
        <f>SUM(AZ35:AZ39)</f>
        <v>0</v>
      </c>
      <c r="BA40" s="237">
        <f t="shared" ref="BA40:BF40" si="21">SUM(BA35:BA39)</f>
        <v>0</v>
      </c>
      <c r="BB40" s="237">
        <f t="shared" si="21"/>
        <v>0</v>
      </c>
      <c r="BC40" s="237">
        <f t="shared" si="21"/>
        <v>0</v>
      </c>
      <c r="BD40" s="237">
        <f t="shared" si="21"/>
        <v>0</v>
      </c>
      <c r="BE40" s="237">
        <f t="shared" si="21"/>
        <v>0</v>
      </c>
      <c r="BF40" s="238">
        <f t="shared" si="21"/>
        <v>0</v>
      </c>
      <c r="BG40" s="234">
        <f>SUM(BG35:BG39)</f>
        <v>0</v>
      </c>
      <c r="BH40" s="237">
        <f t="shared" ref="BH40:BM40" si="22">SUM(BH35:BH39)</f>
        <v>0</v>
      </c>
      <c r="BI40" s="237">
        <f t="shared" si="22"/>
        <v>0</v>
      </c>
      <c r="BJ40" s="237">
        <f t="shared" si="22"/>
        <v>0</v>
      </c>
      <c r="BK40" s="237">
        <f t="shared" si="22"/>
        <v>0</v>
      </c>
      <c r="BL40" s="237">
        <f t="shared" si="22"/>
        <v>0</v>
      </c>
      <c r="BM40" s="295">
        <f t="shared" si="22"/>
        <v>0</v>
      </c>
    </row>
    <row r="41" spans="1:75" hidden="1" x14ac:dyDescent="0.2">
      <c r="A41" s="205" t="s">
        <v>80</v>
      </c>
      <c r="B41" s="206" t="s">
        <v>184</v>
      </c>
      <c r="C41" s="86"/>
      <c r="D41" s="88"/>
      <c r="E41" s="88"/>
      <c r="F41" s="88"/>
      <c r="G41" s="88"/>
      <c r="H41" s="88"/>
      <c r="I41" s="89"/>
      <c r="J41" s="86"/>
      <c r="K41" s="88"/>
      <c r="L41" s="88"/>
      <c r="M41" s="88"/>
      <c r="N41" s="88"/>
      <c r="O41" s="88"/>
      <c r="P41" s="89"/>
      <c r="Q41" s="86"/>
      <c r="R41" s="88"/>
      <c r="S41" s="88"/>
      <c r="T41" s="88"/>
      <c r="U41" s="88"/>
      <c r="V41" s="88"/>
      <c r="W41" s="89"/>
      <c r="X41" s="86"/>
      <c r="Y41" s="88"/>
      <c r="Z41" s="88"/>
      <c r="AA41" s="88"/>
      <c r="AB41" s="88"/>
      <c r="AC41" s="88"/>
      <c r="AD41" s="89"/>
      <c r="AE41" s="86"/>
      <c r="AF41" s="88"/>
      <c r="AG41" s="88"/>
      <c r="AH41" s="88"/>
      <c r="AI41" s="88"/>
      <c r="AJ41" s="88"/>
      <c r="AK41" s="89"/>
      <c r="AL41" s="86"/>
      <c r="AM41" s="88"/>
      <c r="AN41" s="88"/>
      <c r="AO41" s="88"/>
      <c r="AP41" s="88"/>
      <c r="AQ41" s="88"/>
      <c r="AR41" s="89"/>
      <c r="AS41" s="86"/>
      <c r="AT41" s="88"/>
      <c r="AU41" s="88"/>
      <c r="AV41" s="88"/>
      <c r="AW41" s="88"/>
      <c r="AX41" s="88"/>
      <c r="AY41" s="89"/>
      <c r="AZ41" s="86"/>
      <c r="BA41" s="88"/>
      <c r="BB41" s="88"/>
      <c r="BC41" s="88"/>
      <c r="BD41" s="88"/>
      <c r="BE41" s="88"/>
      <c r="BF41" s="89"/>
      <c r="BG41" s="86"/>
      <c r="BH41" s="88"/>
      <c r="BI41" s="88"/>
      <c r="BJ41" s="88"/>
      <c r="BK41" s="88"/>
      <c r="BL41" s="88"/>
      <c r="BM41" s="89"/>
      <c r="BN41" s="285"/>
      <c r="BO41" s="285"/>
      <c r="BP41" s="285"/>
      <c r="BQ41" s="285"/>
      <c r="BR41" s="285"/>
      <c r="BS41" s="173"/>
    </row>
    <row r="42" spans="1:75" hidden="1" x14ac:dyDescent="0.2">
      <c r="A42" s="202">
        <v>1</v>
      </c>
      <c r="B42" s="203" t="s">
        <v>76</v>
      </c>
      <c r="C42" s="78">
        <f>SUM(D42:I42)</f>
        <v>0</v>
      </c>
      <c r="D42" s="79">
        <f>IF(' בריאות א2'!D20+' בריאות א2'!K20=0,0,(' בריאות א2'!D20+' בריאות א2'!K20)/(' בריאות א2'!$C$22+' בריאות א2'!$J$22))</f>
        <v>0</v>
      </c>
      <c r="E42" s="79">
        <f>IF(' בריאות א2'!E20+' בריאות א2'!L20=0,0,(' בריאות א2'!E20+' בריאות א2'!L20)/(' בריאות א2'!$C$22+' בריאות א2'!$J$22))</f>
        <v>0</v>
      </c>
      <c r="F42" s="79">
        <f>IF(' בריאות א2'!F20+' בריאות א2'!M20=0,0,(' בריאות א2'!F20+' בריאות א2'!M20)/(' בריאות א2'!$C$22+' בריאות א2'!$J$22))</f>
        <v>0</v>
      </c>
      <c r="G42" s="79">
        <f>IF(' בריאות א2'!G20+' בריאות א2'!N20=0,0,(' בריאות א2'!G20+' בריאות א2'!N20)/(' בריאות א2'!$C$22+' בריאות א2'!$J$22))</f>
        <v>0</v>
      </c>
      <c r="H42" s="79">
        <f>IF(' בריאות א2'!H20+' בריאות א2'!O20=0,0,(' בריאות א2'!H20+' בריאות א2'!O20)/(' בריאות א2'!$C$22+' בריאות א2'!$J$22))</f>
        <v>0</v>
      </c>
      <c r="I42" s="79">
        <f>IF(' בריאות א2'!I20+' בריאות א2'!P20=0,0,(' בריאות א2'!I20+' בריאות א2'!P20)/(' בריאות א2'!$C$22+' בריאות א2'!$J$22))</f>
        <v>0</v>
      </c>
      <c r="J42" s="78">
        <f>SUM(K42:P42)</f>
        <v>0</v>
      </c>
      <c r="K42" s="79">
        <f>IF(' בריאות א2'!R20+' בריאות א2'!Y20=0,0,(' בריאות א2'!R20+' בריאות א2'!Y20)/(' בריאות א2'!$Q$22+' בריאות א2'!$X$22))</f>
        <v>0</v>
      </c>
      <c r="L42" s="79">
        <f>IF(' בריאות א2'!S20+' בריאות א2'!Z20=0,0,(' בריאות א2'!S20+' בריאות א2'!Z20)/(' בריאות א2'!$Q$22+' בריאות א2'!$X$22))</f>
        <v>0</v>
      </c>
      <c r="M42" s="79">
        <f>IF(' בריאות א2'!T20+' בריאות א2'!AA20=0,0,(' בריאות א2'!T20+' בריאות א2'!AA20)/(' בריאות א2'!$Q$22+' בריאות א2'!$X$22))</f>
        <v>0</v>
      </c>
      <c r="N42" s="79">
        <f>IF(' בריאות א2'!U20+' בריאות א2'!AB20=0,0,(' בריאות א2'!U20+' בריאות א2'!AB20)/(' בריאות א2'!$Q$22+' בריאות א2'!$X$22))</f>
        <v>0</v>
      </c>
      <c r="O42" s="79">
        <f>IF(' בריאות א2'!V20+' בריאות א2'!AC20=0,0,(' בריאות א2'!V20+' בריאות א2'!AC20)/(' בריאות א2'!$Q$22+' בריאות א2'!$X$22))</f>
        <v>0</v>
      </c>
      <c r="P42" s="79">
        <f>IF(' בריאות א2'!W20+' בריאות א2'!AD20=0,0,(' בריאות א2'!W20+' בריאות א2'!AD20)/(' בריאות א2'!$Q$22+' בריאות א2'!$X$22))</f>
        <v>0</v>
      </c>
      <c r="Q42" s="78">
        <f>SUM(R42:W42)</f>
        <v>0</v>
      </c>
      <c r="R42" s="79">
        <f>IF(' בריאות א2'!AF20+' בריאות א2'!AM20=0,0,(' בריאות א2'!AF20+' בריאות א2'!AM20)/(' בריאות א2'!$AE$22+' בריאות א2'!$AL$22))</f>
        <v>0</v>
      </c>
      <c r="S42" s="79">
        <f>IF(' בריאות א2'!AG20+' בריאות א2'!AN20=0,0,(' בריאות א2'!AG20+' בריאות א2'!AN20)/(' בריאות א2'!$AE$22+' בריאות א2'!$AL$22))</f>
        <v>0</v>
      </c>
      <c r="T42" s="79">
        <f>IF(' בריאות א2'!AH20+' בריאות א2'!AO20=0,0,(' בריאות א2'!AH20+' בריאות א2'!AO20)/(' בריאות א2'!$AE$22+' בריאות א2'!$AL$22))</f>
        <v>0</v>
      </c>
      <c r="U42" s="79">
        <f>IF(' בריאות א2'!AI20+' בריאות א2'!AP20=0,0,(' בריאות א2'!AI20+' בריאות א2'!AP20)/(' בריאות א2'!$AE$22+' בריאות א2'!$AL$22))</f>
        <v>0</v>
      </c>
      <c r="V42" s="79">
        <f>IF(' בריאות א2'!AJ20+' בריאות א2'!AQ20=0,0,(' בריאות א2'!AJ20+' בריאות א2'!AQ20)/(' בריאות א2'!$AE$22+' בריאות א2'!$AL$22))</f>
        <v>0</v>
      </c>
      <c r="W42" s="79">
        <f>IF(' בריאות א2'!AK20+' בריאות א2'!AR20=0,0,(' בריאות א2'!AK20+' בריאות א2'!AR20)/(' בריאות א2'!$AE$22+' בריאות א2'!$AL$22))</f>
        <v>0</v>
      </c>
      <c r="X42" s="78">
        <f>SUM(Y42:AD42)</f>
        <v>0</v>
      </c>
      <c r="Y42" s="79">
        <f>IF((' בריאות א2'!AT20+' בריאות א2'!BA20)=0,0,(' בריאות א2'!AT20+' בריאות א2'!BA20)/(' בריאות א2'!$AL$22+' בריאות א2'!$AS$22))</f>
        <v>0</v>
      </c>
      <c r="Z42" s="79">
        <f>IF((' בריאות א2'!AU20+' בריאות א2'!BB20)=0,0,(' בריאות א2'!AU20+' בריאות א2'!BB20)/(' בריאות א2'!$AL$22+' בריאות א2'!$AS$22))</f>
        <v>0</v>
      </c>
      <c r="AA42" s="79">
        <f>IF((' בריאות א2'!AV20+' בריאות א2'!BC20)=0,0,(' בריאות א2'!AV20+' בריאות א2'!BC20)/(' בריאות א2'!$AL$22+' בריאות א2'!$AS$22))</f>
        <v>0</v>
      </c>
      <c r="AB42" s="79">
        <f>IF((' בריאות א2'!AW20+' בריאות א2'!BD20)=0,0,(' בריאות א2'!AW20+' בריאות א2'!BD20)/(' בריאות א2'!$AL$22+' בריאות א2'!$AS$22))</f>
        <v>0</v>
      </c>
      <c r="AC42" s="79">
        <f>IF((' בריאות א2'!AX20+' בריאות א2'!BE20)=0,0,(' בריאות א2'!AX20+' בריאות א2'!BE20)/(' בריאות א2'!$AL$22+' בריאות א2'!$AS$22))</f>
        <v>0</v>
      </c>
      <c r="AD42" s="79">
        <f>IF((' בריאות א2'!AY20+' בריאות א2'!BF20)=0,0,(' בריאות א2'!AY20+' בריאות א2'!BF20)/(' בריאות א2'!$AL$22+' בריאות א2'!$AS$22))</f>
        <v>0</v>
      </c>
      <c r="AE42" s="78">
        <f>SUM(AF42:AK42)</f>
        <v>0</v>
      </c>
      <c r="AF42" s="79">
        <f>IF(' בריאות א2'!BH20=0,0,' בריאות א2'!BH20/' בריאות א2'!$BG$22)</f>
        <v>0</v>
      </c>
      <c r="AG42" s="79">
        <f>IF(' בריאות א2'!BI20=0,0,' בריאות א2'!BI20/' בריאות א2'!$BG$22)</f>
        <v>0</v>
      </c>
      <c r="AH42" s="79">
        <f>IF(' בריאות א2'!BJ20=0,0,' בריאות א2'!BJ20/' בריאות א2'!$BG$22)</f>
        <v>0</v>
      </c>
      <c r="AI42" s="79">
        <f>IF(' בריאות א2'!BK20=0,0,' בריאות א2'!BK20/' בריאות א2'!$BG$22)</f>
        <v>0</v>
      </c>
      <c r="AJ42" s="79">
        <f>IF(' בריאות א2'!BL20=0,0,' בריאות א2'!BL20/' בריאות א2'!$BG$22)</f>
        <v>0</v>
      </c>
      <c r="AK42" s="79">
        <f>IF(' בריאות א2'!BM20=0,0,' בריאות א2'!BM20/' בריאות א2'!$BG$22)</f>
        <v>0</v>
      </c>
      <c r="AL42" s="78">
        <f>SUM(AM42:AR42)</f>
        <v>0</v>
      </c>
      <c r="AM42" s="79">
        <f>IF((' בריאות א2'!BO20+' בריאות א2'!BV20)=0,0,(' בריאות א2'!BO20+' בריאות א2'!BV20)/(' בריאות א2'!$BN$22+' בריאות א2'!$BU$22))</f>
        <v>0</v>
      </c>
      <c r="AN42" s="79">
        <f>IF((' בריאות א2'!BP20+' בריאות א2'!BW20)=0,0,(' בריאות א2'!BP20+' בריאות א2'!BW20)/(' בריאות א2'!$BN$22+' בריאות א2'!$BU$22))</f>
        <v>0</v>
      </c>
      <c r="AO42" s="79">
        <f>IF((' בריאות א2'!BQ20+' בריאות א2'!BX20)=0,0,(' בריאות א2'!BQ20+' בריאות א2'!BX20)/(' בריאות א2'!$BN$22+' בריאות א2'!$BU$22))</f>
        <v>0</v>
      </c>
      <c r="AP42" s="79">
        <f>IF((' בריאות א2'!BR20+' בריאות א2'!BY20)=0,0,(' בריאות א2'!BR20+' בריאות א2'!BY20)/(' בריאות א2'!$BN$22+' בריאות א2'!$BU$22))</f>
        <v>0</v>
      </c>
      <c r="AQ42" s="79">
        <f>IF((' בריאות א2'!BS20+' בריאות א2'!BZ20)=0,0,(' בריאות א2'!BS20+' בריאות א2'!BZ20)/(' בריאות א2'!$BN$22+' בריאות א2'!$BU$22))</f>
        <v>0</v>
      </c>
      <c r="AR42" s="79">
        <f>IF((' בריאות א2'!BT20+' בריאות א2'!CA20)=0,0,(' בריאות א2'!BT20+' בריאות א2'!CA20)/(' בריאות א2'!$BN$22+' בריאות א2'!$BU$22))</f>
        <v>0</v>
      </c>
      <c r="AS42" s="78">
        <f>SUM(AT42:AY42)</f>
        <v>0</v>
      </c>
      <c r="AT42" s="79">
        <f>IF((' בריאות א2'!CC20+' בריאות א2'!CJ20)=0,0,(' בריאות א2'!CC20+' בריאות א2'!CJ20)/(' בריאות א2'!$CB$22+' בריאות א2'!$CI$22))</f>
        <v>0</v>
      </c>
      <c r="AU42" s="79">
        <f>IF((' בריאות א2'!CD20+' בריאות א2'!CK20)=0,0,(' בריאות א2'!CD20+' בריאות א2'!CK20)/(' בריאות א2'!$CB$22+' בריאות א2'!$CI$22))</f>
        <v>0</v>
      </c>
      <c r="AV42" s="79">
        <f>IF((' בריאות א2'!CE20+' בריאות א2'!CL20)=0,0,(' בריאות א2'!CE20+' בריאות א2'!CL20)/(' בריאות א2'!$CB$22+' בריאות א2'!$CI$22))</f>
        <v>0</v>
      </c>
      <c r="AW42" s="79">
        <f>IF((' בריאות א2'!CF20+' בריאות א2'!CM20)=0,0,(' בריאות א2'!CF20+' בריאות א2'!CM20)/(' בריאות א2'!$CB$22+' בריאות א2'!$CI$22))</f>
        <v>0</v>
      </c>
      <c r="AX42" s="79">
        <f>IF((' בריאות א2'!CG20+' בריאות א2'!CN20)=0,0,(' בריאות א2'!CG20+' בריאות א2'!CN20)/(' בריאות א2'!$CB$22+' בריאות א2'!$CI$22))</f>
        <v>0</v>
      </c>
      <c r="AY42" s="79">
        <f>IF((' בריאות א2'!CH20+' בריאות א2'!CO20)=0,0,(' בריאות א2'!CH20+' בריאות א2'!CO20)/(' בריאות א2'!$CB$22+' בריאות א2'!$CI$22))</f>
        <v>0</v>
      </c>
      <c r="AZ42" s="78">
        <f>SUM(BA42:BF42)</f>
        <v>0</v>
      </c>
      <c r="BA42" s="79">
        <f>IF((' בריאות א2'!CQ20+' בריאות א2'!CX20)=0,0,(' בריאות א2'!CQ20+' בריאות א2'!CX20)/(' בריאות א2'!$CP$22+' בריאות א2'!$CW$22))</f>
        <v>0</v>
      </c>
      <c r="BB42" s="79">
        <f>IF((' בריאות א2'!CR20+' בריאות א2'!CY20)=0,0,(' בריאות א2'!CR20+' בריאות א2'!CY20)/(' בריאות א2'!$CP$22+' בריאות א2'!$CW$22))</f>
        <v>0</v>
      </c>
      <c r="BC42" s="79">
        <f>IF((' בריאות א2'!CS20+' בריאות א2'!CZ20)=0,0,(' בריאות א2'!CS20+' בריאות א2'!CZ20)/(' בריאות א2'!$CP$22+' בריאות א2'!$CW$22))</f>
        <v>0</v>
      </c>
      <c r="BD42" s="79">
        <f>IF((' בריאות א2'!CT20+' בריאות א2'!DA20)=0,0,(' בריאות א2'!CT20+' בריאות א2'!DA20)/(' בריאות א2'!$CP$22+' בריאות א2'!$CW$22))</f>
        <v>0</v>
      </c>
      <c r="BE42" s="79">
        <f>IF((' בריאות א2'!CU20+' בריאות א2'!DB20)=0,0,(' בריאות א2'!CU20+' בריאות א2'!DB20)/(' בריאות א2'!$CP$22+' בריאות א2'!$CW$22))</f>
        <v>0</v>
      </c>
      <c r="BF42" s="79">
        <f>IF((' בריאות א2'!CV20+' בריאות א2'!DC20)=0,0,(' בריאות א2'!CV20+' בריאות א2'!DC20)/(' בריאות א2'!$CP$22+' בריאות א2'!$CW$22))</f>
        <v>0</v>
      </c>
      <c r="BG42" s="78">
        <f>SUM(BH42:BM42)</f>
        <v>0</v>
      </c>
      <c r="BH42" s="79">
        <f>IF((' בריאות א2'!DE20+' בריאות א2'!DL20)=0,0,(' בריאות א2'!DE20+' בריאות א2'!DL20)/(' בריאות א2'!$DD$22+' בריאות א2'!$DK$22))</f>
        <v>0</v>
      </c>
      <c r="BI42" s="79">
        <f>IF((' בריאות א2'!DF20+' בריאות א2'!DM20)=0,0,(' בריאות א2'!DF20+' בריאות א2'!DM20)/(' בריאות א2'!$DD$22+' בריאות א2'!$DK$22))</f>
        <v>0</v>
      </c>
      <c r="BJ42" s="79">
        <f>IF((' בריאות א2'!DG20+' בריאות א2'!DN20)=0,0,(' בריאות א2'!DG20+' בריאות א2'!DN20)/(' בריאות א2'!$DD$22+' בריאות א2'!$DK$22))</f>
        <v>0</v>
      </c>
      <c r="BK42" s="79">
        <f>IF((' בריאות א2'!DH20+' בריאות א2'!DO20)=0,0,(' בריאות א2'!DH20+' בריאות א2'!DO20)/(' בריאות א2'!$DD$22+' בריאות א2'!$DK$22))</f>
        <v>0</v>
      </c>
      <c r="BL42" s="79">
        <f>IF((' בריאות א2'!DI20+' בריאות א2'!DP20)=0,0,(' בריאות א2'!DI20+' בריאות א2'!DP20)/(' בריאות א2'!$DD$22+' בריאות א2'!$DK$22))</f>
        <v>0</v>
      </c>
      <c r="BM42" s="81">
        <f>IF((' בריאות א2'!DJ20+' בריאות א2'!DQ20)=0,0,(' בריאות א2'!DJ20+' בריאות א2'!DQ20)/(' בריאות א2'!$DD$22+' בריאות א2'!$DK$22))</f>
        <v>0</v>
      </c>
      <c r="BN42" s="366"/>
      <c r="BO42" s="366"/>
      <c r="BP42" s="366"/>
      <c r="BQ42" s="366"/>
      <c r="BR42" s="366"/>
      <c r="BS42" s="173"/>
    </row>
    <row r="43" spans="1:75" hidden="1" x14ac:dyDescent="0.2">
      <c r="A43" s="202">
        <v>2</v>
      </c>
      <c r="B43" s="203" t="s">
        <v>77</v>
      </c>
      <c r="C43" s="78">
        <f>SUM(D43:I43)</f>
        <v>0</v>
      </c>
      <c r="D43" s="79">
        <f>IF(' בריאות א2'!D21+' בריאות א2'!K21=0,0,(' בריאות א2'!D21+' בריאות א2'!K21)/(' בריאות א2'!$C$22+' בריאות א2'!$J$22))</f>
        <v>0</v>
      </c>
      <c r="E43" s="79">
        <f>IF(' בריאות א2'!E21+' בריאות א2'!L21=0,0,(' בריאות א2'!E21+' בריאות א2'!L21)/(' בריאות א2'!$C$22+' בריאות א2'!$J$22))</f>
        <v>0</v>
      </c>
      <c r="F43" s="79">
        <f>IF(' בריאות א2'!F21+' בריאות א2'!M21=0,0,(' בריאות א2'!F21+' בריאות א2'!M21)/(' בריאות א2'!$C$22+' בריאות א2'!$J$22))</f>
        <v>0</v>
      </c>
      <c r="G43" s="79">
        <f>IF(' בריאות א2'!G21+' בריאות א2'!N21=0,0,(' בריאות א2'!G21+' בריאות א2'!N21)/(' בריאות א2'!$C$22+' בריאות א2'!$J$22))</f>
        <v>0</v>
      </c>
      <c r="H43" s="79">
        <f>IF(' בריאות א2'!H21+' בריאות א2'!O21=0,0,(' בריאות א2'!H21+' בריאות א2'!O21)/(' בריאות א2'!$C$22+' בריאות א2'!$J$22))</f>
        <v>0</v>
      </c>
      <c r="I43" s="79">
        <f>IF(' בריאות א2'!I21+' בריאות א2'!P21=0,0,(' בריאות א2'!I21+' בריאות א2'!P21)/(' בריאות א2'!$C$22+' בריאות א2'!$J$22))</f>
        <v>0</v>
      </c>
      <c r="J43" s="78">
        <f>SUM(K43:P43)</f>
        <v>0</v>
      </c>
      <c r="K43" s="79">
        <f>IF(' בריאות א2'!R21+' בריאות א2'!Y21=0,0,(' בריאות א2'!R21+' בריאות א2'!Y21)/(' בריאות א2'!$Q$22+' בריאות א2'!$X$22))</f>
        <v>0</v>
      </c>
      <c r="L43" s="79">
        <f>IF(' בריאות א2'!S21+' בריאות א2'!Z21=0,0,(' בריאות א2'!S21+' בריאות א2'!Z21)/(' בריאות א2'!$Q$22+' בריאות א2'!$X$22))</f>
        <v>0</v>
      </c>
      <c r="M43" s="79">
        <f>IF(' בריאות א2'!T21+' בריאות א2'!AA21=0,0,(' בריאות א2'!T21+' בריאות א2'!AA21)/(' בריאות א2'!$Q$22+' בריאות א2'!$X$22))</f>
        <v>0</v>
      </c>
      <c r="N43" s="79">
        <f>IF(' בריאות א2'!U21+' בריאות א2'!AB21=0,0,(' בריאות א2'!U21+' בריאות א2'!AB21)/(' בריאות א2'!$Q$22+' בריאות א2'!$X$22))</f>
        <v>0</v>
      </c>
      <c r="O43" s="79">
        <f>IF(' בריאות א2'!V21+' בריאות א2'!AC21=0,0,(' בריאות א2'!V21+' בריאות א2'!AC21)/(' בריאות א2'!$Q$22+' בריאות א2'!$X$22))</f>
        <v>0</v>
      </c>
      <c r="P43" s="79">
        <f>IF(' בריאות א2'!W21+' בריאות א2'!AD21=0,0,(' בריאות א2'!W21+' בריאות א2'!AD21)/(' בריאות א2'!$Q$22+' בריאות א2'!$X$22))</f>
        <v>0</v>
      </c>
      <c r="Q43" s="78">
        <f>SUM(R43:W43)</f>
        <v>0</v>
      </c>
      <c r="R43" s="79">
        <f>IF(' בריאות א2'!AF21+' בריאות א2'!AM21=0,0,(' בריאות א2'!AF21+' בריאות א2'!AM21)/(' בריאות א2'!$AE$22+' בריאות א2'!$AL$22))</f>
        <v>0</v>
      </c>
      <c r="S43" s="79">
        <f>IF(' בריאות א2'!AG21+' בריאות א2'!AN21=0,0,(' בריאות א2'!AG21+' בריאות א2'!AN21)/(' בריאות א2'!$AE$22+' בריאות א2'!$AL$22))</f>
        <v>0</v>
      </c>
      <c r="T43" s="79">
        <f>IF(' בריאות א2'!AH21+' בריאות א2'!AO21=0,0,(' בריאות א2'!AH21+' בריאות א2'!AO21)/(' בריאות א2'!$AE$22+' בריאות א2'!$AL$22))</f>
        <v>0</v>
      </c>
      <c r="U43" s="79">
        <f>IF(' בריאות א2'!AI21+' בריאות א2'!AP21=0,0,(' בריאות א2'!AI21+' בריאות א2'!AP21)/(' בריאות א2'!$AE$22+' בריאות א2'!$AL$22))</f>
        <v>0</v>
      </c>
      <c r="V43" s="79">
        <f>IF(' בריאות א2'!AJ21+' בריאות א2'!AQ21=0,0,(' בריאות א2'!AJ21+' בריאות א2'!AQ21)/(' בריאות א2'!$AE$22+' בריאות א2'!$AL$22))</f>
        <v>0</v>
      </c>
      <c r="W43" s="79">
        <f>IF(' בריאות א2'!AK21+' בריאות א2'!AR21=0,0,(' בריאות א2'!AK21+' בריאות א2'!AR21)/(' בריאות א2'!$AE$22+' בריאות א2'!$AL$22))</f>
        <v>0</v>
      </c>
      <c r="X43" s="78">
        <f>SUM(Y43:AD43)</f>
        <v>0</v>
      </c>
      <c r="Y43" s="79">
        <f>IF((' בריאות א2'!AT21+' בריאות א2'!BA21)=0,0,(' בריאות א2'!AT21+' בריאות א2'!BA21)/(' בריאות א2'!$AL$22+' בריאות א2'!$AS$22))</f>
        <v>0</v>
      </c>
      <c r="Z43" s="79">
        <f>IF((' בריאות א2'!AU21+' בריאות א2'!BB21)=0,0,(' בריאות א2'!AU21+' בריאות א2'!BB21)/(' בריאות א2'!$AL$22+' בריאות א2'!$AS$22))</f>
        <v>0</v>
      </c>
      <c r="AA43" s="79">
        <f>IF((' בריאות א2'!AV21+' בריאות א2'!BC21)=0,0,(' בריאות א2'!AV21+' בריאות א2'!BC21)/(' בריאות א2'!$AL$22+' בריאות א2'!$AS$22))</f>
        <v>0</v>
      </c>
      <c r="AB43" s="79">
        <f>IF((' בריאות א2'!AW21+' בריאות א2'!BD21)=0,0,(' בריאות א2'!AW21+' בריאות א2'!BD21)/(' בריאות א2'!$AL$22+' בריאות א2'!$AS$22))</f>
        <v>0</v>
      </c>
      <c r="AC43" s="79">
        <f>IF((' בריאות א2'!AX21+' בריאות א2'!BE21)=0,0,(' בריאות א2'!AX21+' בריאות א2'!BE21)/(' בריאות א2'!$AL$22+' בריאות א2'!$AS$22))</f>
        <v>0</v>
      </c>
      <c r="AD43" s="79">
        <f>IF((' בריאות א2'!AY21+' בריאות א2'!BF21)=0,0,(' בריאות א2'!AY21+' בריאות א2'!BF21)/(' בריאות א2'!$AL$22+' בריאות א2'!$AS$22))</f>
        <v>0</v>
      </c>
      <c r="AE43" s="78">
        <f>SUM(AF43:AK43)</f>
        <v>0</v>
      </c>
      <c r="AF43" s="79">
        <f>IF(' בריאות א2'!BH21=0,0,' בריאות א2'!BH21/' בריאות א2'!$BG$22)</f>
        <v>0</v>
      </c>
      <c r="AG43" s="79">
        <f>IF(' בריאות א2'!BI21=0,0,' בריאות א2'!BI21/' בריאות א2'!$BG$22)</f>
        <v>0</v>
      </c>
      <c r="AH43" s="79">
        <f>IF(' בריאות א2'!BJ21=0,0,' בריאות א2'!BJ21/' בריאות א2'!$BG$22)</f>
        <v>0</v>
      </c>
      <c r="AI43" s="79">
        <f>IF(' בריאות א2'!BK21=0,0,' בריאות א2'!BK21/' בריאות א2'!$BG$22)</f>
        <v>0</v>
      </c>
      <c r="AJ43" s="79">
        <f>IF(' בריאות א2'!BL21=0,0,' בריאות א2'!BL21/' בריאות א2'!$BG$22)</f>
        <v>0</v>
      </c>
      <c r="AK43" s="79">
        <f>IF(' בריאות א2'!BM21=0,0,' בריאות א2'!BM21/' בריאות א2'!$BG$22)</f>
        <v>0</v>
      </c>
      <c r="AL43" s="78">
        <f>SUM(AM43:AR43)</f>
        <v>0</v>
      </c>
      <c r="AM43" s="79">
        <f>IF((' בריאות א2'!BO21+' בריאות א2'!BV21)=0,0,(' בריאות א2'!BO21+' בריאות א2'!BV21)/(' בריאות א2'!$BN$22+' בריאות א2'!$BU$22))</f>
        <v>0</v>
      </c>
      <c r="AN43" s="79">
        <f>IF((' בריאות א2'!BP21+' בריאות א2'!BW21)=0,0,(' בריאות א2'!BP21+' בריאות א2'!BW21)/(' בריאות א2'!$BN$22+' בריאות א2'!$BU$22))</f>
        <v>0</v>
      </c>
      <c r="AO43" s="79">
        <f>IF((' בריאות א2'!BQ21+' בריאות א2'!BX21)=0,0,(' בריאות א2'!BQ21+' בריאות א2'!BX21)/(' בריאות א2'!$BN$22+' בריאות א2'!$BU$22))</f>
        <v>0</v>
      </c>
      <c r="AP43" s="79">
        <f>IF((' בריאות א2'!BR21+' בריאות א2'!BY21)=0,0,(' בריאות א2'!BR21+' בריאות א2'!BY21)/(' בריאות א2'!$BN$22+' בריאות א2'!$BU$22))</f>
        <v>0</v>
      </c>
      <c r="AQ43" s="79">
        <f>IF((' בריאות א2'!BS21+' בריאות א2'!BZ21)=0,0,(' בריאות א2'!BS21+' בריאות א2'!BZ21)/(' בריאות א2'!$BN$22+' בריאות א2'!$BU$22))</f>
        <v>0</v>
      </c>
      <c r="AR43" s="79">
        <f>IF((' בריאות א2'!BT21+' בריאות א2'!CA21)=0,0,(' בריאות א2'!BT21+' בריאות א2'!CA21)/(' בריאות א2'!$BN$22+' בריאות א2'!$BU$22))</f>
        <v>0</v>
      </c>
      <c r="AS43" s="78">
        <f>SUM(AT43:AY43)</f>
        <v>0</v>
      </c>
      <c r="AT43" s="79">
        <f>IF((' בריאות א2'!CC21+' בריאות א2'!CJ21)=0,0,(' בריאות א2'!CC21+' בריאות א2'!CJ21)/(' בריאות א2'!$CB$22+' בריאות א2'!$CI$22))</f>
        <v>0</v>
      </c>
      <c r="AU43" s="79">
        <f>IF((' בריאות א2'!CD21+' בריאות א2'!CK21)=0,0,(' בריאות א2'!CD21+' בריאות א2'!CK21)/(' בריאות א2'!$CB$22+' בריאות א2'!$CI$22))</f>
        <v>0</v>
      </c>
      <c r="AV43" s="79">
        <f>IF((' בריאות א2'!CE21+' בריאות א2'!CL21)=0,0,(' בריאות א2'!CE21+' בריאות א2'!CL21)/(' בריאות א2'!$CB$22+' בריאות א2'!$CI$22))</f>
        <v>0</v>
      </c>
      <c r="AW43" s="79">
        <f>IF((' בריאות א2'!CF21+' בריאות א2'!CM21)=0,0,(' בריאות א2'!CF21+' בריאות א2'!CM21)/(' בריאות א2'!$CB$22+' בריאות א2'!$CI$22))</f>
        <v>0</v>
      </c>
      <c r="AX43" s="79">
        <f>IF((' בריאות א2'!CG21+' בריאות א2'!CN21)=0,0,(' בריאות א2'!CG21+' בריאות א2'!CN21)/(' בריאות א2'!$CB$22+' בריאות א2'!$CI$22))</f>
        <v>0</v>
      </c>
      <c r="AY43" s="79">
        <f>IF((' בריאות א2'!CH21+' בריאות א2'!CO21)=0,0,(' בריאות א2'!CH21+' בריאות א2'!CO21)/(' בריאות א2'!$CB$22+' בריאות א2'!$CI$22))</f>
        <v>0</v>
      </c>
      <c r="AZ43" s="78">
        <f>SUM(BA43:BF43)</f>
        <v>0</v>
      </c>
      <c r="BA43" s="79">
        <f>IF((' בריאות א2'!CQ21+' בריאות א2'!CX21)=0,0,(' בריאות א2'!CQ21+' בריאות א2'!CX21)/(' בריאות א2'!$CP$22+' בריאות א2'!$CW$22))</f>
        <v>0</v>
      </c>
      <c r="BB43" s="79">
        <f>IF((' בריאות א2'!CR21+' בריאות א2'!CY21)=0,0,(' בריאות א2'!CR21+' בריאות א2'!CY21)/(' בריאות א2'!$CP$22+' בריאות א2'!$CW$22))</f>
        <v>0</v>
      </c>
      <c r="BC43" s="79">
        <f>IF((' בריאות א2'!CS21+' בריאות א2'!CZ21)=0,0,(' בריאות א2'!CS21+' בריאות א2'!CZ21)/(' בריאות א2'!$CP$22+' בריאות א2'!$CW$22))</f>
        <v>0</v>
      </c>
      <c r="BD43" s="79">
        <f>IF((' בריאות א2'!CT21+' בריאות א2'!DA21)=0,0,(' בריאות א2'!CT21+' בריאות א2'!DA21)/(' בריאות א2'!$CP$22+' בריאות א2'!$CW$22))</f>
        <v>0</v>
      </c>
      <c r="BE43" s="79">
        <f>IF((' בריאות א2'!CU21+' בריאות א2'!DB21)=0,0,(' בריאות א2'!CU21+' בריאות א2'!DB21)/(' בריאות א2'!$CP$22+' בריאות א2'!$CW$22))</f>
        <v>0</v>
      </c>
      <c r="BF43" s="79">
        <f>IF((' בריאות א2'!CV21+' בריאות א2'!DC21)=0,0,(' בריאות א2'!CV21+' בריאות א2'!DC21)/(' בריאות א2'!$CP$22+' בריאות א2'!$CW$22))</f>
        <v>0</v>
      </c>
      <c r="BG43" s="78">
        <f>SUM(BH43:BM43)</f>
        <v>0</v>
      </c>
      <c r="BH43" s="79">
        <f>IF((' בריאות א2'!DE21+' בריאות א2'!DL21)=0,0,(' בריאות א2'!DE21+' בריאות א2'!DL21)/(' בריאות א2'!$DD$22+' בריאות א2'!$DK$22))</f>
        <v>0</v>
      </c>
      <c r="BI43" s="79">
        <f>IF((' בריאות א2'!DF21+' בריאות א2'!DM21)=0,0,(' בריאות א2'!DF21+' בריאות א2'!DM21)/(' בריאות א2'!$DD$22+' בריאות א2'!$DK$22))</f>
        <v>0</v>
      </c>
      <c r="BJ43" s="79">
        <f>IF((' בריאות א2'!DG21+' בריאות א2'!DN21)=0,0,(' בריאות א2'!DG21+' בריאות א2'!DN21)/(' בריאות א2'!$DD$22+' בריאות א2'!$DK$22))</f>
        <v>0</v>
      </c>
      <c r="BK43" s="79">
        <f>IF((' בריאות א2'!DH21+' בריאות א2'!DO21)=0,0,(' בריאות א2'!DH21+' בריאות א2'!DO21)/(' בריאות א2'!$DD$22+' בריאות א2'!$DK$22))</f>
        <v>0</v>
      </c>
      <c r="BL43" s="79">
        <f>IF((' בריאות א2'!DI21+' בריאות א2'!DP21)=0,0,(' בריאות א2'!DI21+' בריאות א2'!DP21)/(' בריאות א2'!$DD$22+' בריאות א2'!$DK$22))</f>
        <v>0</v>
      </c>
      <c r="BM43" s="81">
        <f>IF((' בריאות א2'!DJ21+' בריאות א2'!DQ21)=0,0,(' בריאות א2'!DJ21+' בריאות א2'!DQ21)/(' בריאות א2'!$DD$22+' בריאות א2'!$DK$22))</f>
        <v>0</v>
      </c>
      <c r="BN43" s="366"/>
      <c r="BO43" s="366"/>
      <c r="BP43" s="366"/>
      <c r="BQ43" s="366"/>
      <c r="BR43" s="366"/>
      <c r="BS43" s="173"/>
    </row>
    <row r="44" spans="1:75" hidden="1" x14ac:dyDescent="0.2">
      <c r="A44" s="202">
        <v>3</v>
      </c>
      <c r="B44" s="203" t="s">
        <v>82</v>
      </c>
      <c r="C44" s="78">
        <f>SUM(C42:C43)</f>
        <v>0</v>
      </c>
      <c r="D44" s="92">
        <f t="shared" ref="D44:BM44" si="23">SUM(D42:D43)</f>
        <v>0</v>
      </c>
      <c r="E44" s="92">
        <f t="shared" si="23"/>
        <v>0</v>
      </c>
      <c r="F44" s="92">
        <f t="shared" si="23"/>
        <v>0</v>
      </c>
      <c r="G44" s="92">
        <f t="shared" si="23"/>
        <v>0</v>
      </c>
      <c r="H44" s="92">
        <f t="shared" si="23"/>
        <v>0</v>
      </c>
      <c r="I44" s="83">
        <f t="shared" si="23"/>
        <v>0</v>
      </c>
      <c r="J44" s="78">
        <f>SUM(J42:J43)</f>
        <v>0</v>
      </c>
      <c r="K44" s="92">
        <f t="shared" ref="K44" si="24">SUM(K42:K43)</f>
        <v>0</v>
      </c>
      <c r="L44" s="92">
        <f t="shared" si="23"/>
        <v>0</v>
      </c>
      <c r="M44" s="92">
        <f t="shared" si="23"/>
        <v>0</v>
      </c>
      <c r="N44" s="92">
        <f t="shared" si="23"/>
        <v>0</v>
      </c>
      <c r="O44" s="92">
        <f t="shared" si="23"/>
        <v>0</v>
      </c>
      <c r="P44" s="83">
        <f t="shared" si="23"/>
        <v>0</v>
      </c>
      <c r="Q44" s="78">
        <f>SUM(Q42:Q43)</f>
        <v>0</v>
      </c>
      <c r="R44" s="92">
        <f t="shared" ref="R44" si="25">SUM(R42:R43)</f>
        <v>0</v>
      </c>
      <c r="S44" s="92">
        <f t="shared" si="23"/>
        <v>0</v>
      </c>
      <c r="T44" s="92">
        <f t="shared" si="23"/>
        <v>0</v>
      </c>
      <c r="U44" s="92">
        <f t="shared" si="23"/>
        <v>0</v>
      </c>
      <c r="V44" s="92">
        <f t="shared" si="23"/>
        <v>0</v>
      </c>
      <c r="W44" s="83">
        <f t="shared" si="23"/>
        <v>0</v>
      </c>
      <c r="X44" s="78">
        <f>SUM(X42:X43)</f>
        <v>0</v>
      </c>
      <c r="Y44" s="92">
        <f t="shared" si="23"/>
        <v>0</v>
      </c>
      <c r="Z44" s="92">
        <f t="shared" si="23"/>
        <v>0</v>
      </c>
      <c r="AA44" s="92">
        <f t="shared" si="23"/>
        <v>0</v>
      </c>
      <c r="AB44" s="92">
        <f t="shared" si="23"/>
        <v>0</v>
      </c>
      <c r="AC44" s="92">
        <f t="shared" si="23"/>
        <v>0</v>
      </c>
      <c r="AD44" s="83">
        <f t="shared" si="23"/>
        <v>0</v>
      </c>
      <c r="AE44" s="78">
        <f>SUM(AE42:AE43)</f>
        <v>0</v>
      </c>
      <c r="AF44" s="92">
        <f t="shared" ref="AF44" si="26">SUM(AF42:AF43)</f>
        <v>0</v>
      </c>
      <c r="AG44" s="92">
        <f t="shared" si="23"/>
        <v>0</v>
      </c>
      <c r="AH44" s="92">
        <f t="shared" si="23"/>
        <v>0</v>
      </c>
      <c r="AI44" s="92">
        <f t="shared" si="23"/>
        <v>0</v>
      </c>
      <c r="AJ44" s="92">
        <f t="shared" si="23"/>
        <v>0</v>
      </c>
      <c r="AK44" s="83">
        <f t="shared" si="23"/>
        <v>0</v>
      </c>
      <c r="AL44" s="78">
        <f>SUM(AL42:AL43)</f>
        <v>0</v>
      </c>
      <c r="AM44" s="92">
        <f t="shared" ref="AM44" si="27">SUM(AM42:AM43)</f>
        <v>0</v>
      </c>
      <c r="AN44" s="92">
        <f t="shared" si="23"/>
        <v>0</v>
      </c>
      <c r="AO44" s="92">
        <f t="shared" si="23"/>
        <v>0</v>
      </c>
      <c r="AP44" s="92">
        <f t="shared" si="23"/>
        <v>0</v>
      </c>
      <c r="AQ44" s="92">
        <f t="shared" si="23"/>
        <v>0</v>
      </c>
      <c r="AR44" s="83">
        <f t="shared" si="23"/>
        <v>0</v>
      </c>
      <c r="AS44" s="78">
        <f>SUM(AS42:AS43)</f>
        <v>0</v>
      </c>
      <c r="AT44" s="92">
        <f t="shared" ref="AT44" si="28">SUM(AT42:AT43)</f>
        <v>0</v>
      </c>
      <c r="AU44" s="92">
        <f t="shared" si="23"/>
        <v>0</v>
      </c>
      <c r="AV44" s="92">
        <f t="shared" si="23"/>
        <v>0</v>
      </c>
      <c r="AW44" s="92">
        <f t="shared" si="23"/>
        <v>0</v>
      </c>
      <c r="AX44" s="92">
        <f t="shared" si="23"/>
        <v>0</v>
      </c>
      <c r="AY44" s="83">
        <f t="shared" si="23"/>
        <v>0</v>
      </c>
      <c r="AZ44" s="78">
        <f>SUM(AZ42:AZ43)</f>
        <v>0</v>
      </c>
      <c r="BA44" s="92">
        <f t="shared" si="23"/>
        <v>0</v>
      </c>
      <c r="BB44" s="92">
        <f t="shared" si="23"/>
        <v>0</v>
      </c>
      <c r="BC44" s="92">
        <f t="shared" si="23"/>
        <v>0</v>
      </c>
      <c r="BD44" s="92">
        <f t="shared" si="23"/>
        <v>0</v>
      </c>
      <c r="BE44" s="92">
        <f t="shared" si="23"/>
        <v>0</v>
      </c>
      <c r="BF44" s="83">
        <f t="shared" si="23"/>
        <v>0</v>
      </c>
      <c r="BG44" s="78">
        <f>SUM(BG42:BG43)</f>
        <v>0</v>
      </c>
      <c r="BH44" s="92">
        <f t="shared" si="23"/>
        <v>0</v>
      </c>
      <c r="BI44" s="92">
        <f t="shared" si="23"/>
        <v>0</v>
      </c>
      <c r="BJ44" s="92">
        <f t="shared" si="23"/>
        <v>0</v>
      </c>
      <c r="BK44" s="92">
        <f t="shared" si="23"/>
        <v>0</v>
      </c>
      <c r="BL44" s="92">
        <f t="shared" si="23"/>
        <v>0</v>
      </c>
      <c r="BM44" s="83">
        <f t="shared" si="23"/>
        <v>0</v>
      </c>
      <c r="BN44" s="366"/>
      <c r="BO44" s="366"/>
      <c r="BP44" s="366"/>
      <c r="BQ44" s="366"/>
      <c r="BR44" s="366"/>
      <c r="BS44" s="173"/>
    </row>
    <row r="45" spans="1:75" hidden="1" x14ac:dyDescent="0.2">
      <c r="A45" s="205" t="s">
        <v>83</v>
      </c>
      <c r="B45" s="206" t="s">
        <v>446</v>
      </c>
      <c r="C45" s="86"/>
      <c r="D45" s="88"/>
      <c r="E45" s="88"/>
      <c r="F45" s="88"/>
      <c r="G45" s="88"/>
      <c r="H45" s="88"/>
      <c r="I45" s="89"/>
      <c r="J45" s="86"/>
      <c r="K45" s="88"/>
      <c r="L45" s="88"/>
      <c r="M45" s="88"/>
      <c r="N45" s="88"/>
      <c r="O45" s="88"/>
      <c r="P45" s="89"/>
      <c r="Q45" s="86"/>
      <c r="R45" s="88"/>
      <c r="S45" s="88"/>
      <c r="T45" s="88"/>
      <c r="U45" s="88"/>
      <c r="V45" s="88"/>
      <c r="W45" s="89"/>
      <c r="X45" s="86"/>
      <c r="Y45" s="88"/>
      <c r="Z45" s="88"/>
      <c r="AA45" s="88"/>
      <c r="AB45" s="88"/>
      <c r="AC45" s="88"/>
      <c r="AD45" s="89"/>
      <c r="AE45" s="86"/>
      <c r="AF45" s="88"/>
      <c r="AG45" s="88"/>
      <c r="AH45" s="88"/>
      <c r="AI45" s="88"/>
      <c r="AJ45" s="88"/>
      <c r="AK45" s="89"/>
      <c r="AL45" s="86"/>
      <c r="AM45" s="88"/>
      <c r="AN45" s="88"/>
      <c r="AO45" s="88"/>
      <c r="AP45" s="88"/>
      <c r="AQ45" s="88"/>
      <c r="AR45" s="89"/>
      <c r="AS45" s="86"/>
      <c r="AT45" s="88"/>
      <c r="AU45" s="88"/>
      <c r="AV45" s="88"/>
      <c r="AW45" s="88"/>
      <c r="AX45" s="88"/>
      <c r="AY45" s="89"/>
      <c r="AZ45" s="86"/>
      <c r="BA45" s="88"/>
      <c r="BB45" s="88"/>
      <c r="BC45" s="88"/>
      <c r="BD45" s="88"/>
      <c r="BE45" s="88"/>
      <c r="BF45" s="89"/>
      <c r="BG45" s="86"/>
      <c r="BH45" s="88"/>
      <c r="BI45" s="88"/>
      <c r="BJ45" s="88"/>
      <c r="BK45" s="88"/>
      <c r="BL45" s="88"/>
      <c r="BM45" s="89"/>
      <c r="BN45" s="366"/>
      <c r="BO45" s="366"/>
      <c r="BP45" s="366"/>
      <c r="BQ45" s="366"/>
      <c r="BR45" s="366"/>
      <c r="BS45" s="173"/>
    </row>
    <row r="46" spans="1:75" hidden="1" x14ac:dyDescent="0.2">
      <c r="A46" s="202">
        <v>1</v>
      </c>
      <c r="B46" s="203" t="s">
        <v>76</v>
      </c>
      <c r="C46" s="93">
        <f>SUM(D46:I46)</f>
        <v>0</v>
      </c>
      <c r="D46" s="94">
        <f>IF(' בריאות א2'!D24+' בריאות א2'!K24=0,0,(' בריאות א2'!D24+' בריאות א2'!K24)/(' בריאות א2'!$C$28+' בריאות א2'!$J$28))</f>
        <v>0</v>
      </c>
      <c r="E46" s="94">
        <f>IF(' בריאות א2'!E24+' בריאות א2'!L24=0,0,(' בריאות א2'!E24+' בריאות א2'!L24)/(' בריאות א2'!$C$28+' בריאות א2'!$J$28))</f>
        <v>0</v>
      </c>
      <c r="F46" s="94">
        <f>IF(' בריאות א2'!F24+' בריאות א2'!M24=0,0,(' בריאות א2'!F24+' בריאות א2'!M24)/(' בריאות א2'!$C$28+' בריאות א2'!$J$28))</f>
        <v>0</v>
      </c>
      <c r="G46" s="94">
        <f>IF(' בריאות א2'!G24+' בריאות א2'!N24=0,0,(' בריאות א2'!G24+' בריאות א2'!N24)/(' בריאות א2'!$C$28+' בריאות א2'!$J$28))</f>
        <v>0</v>
      </c>
      <c r="H46" s="94">
        <f>IF(' בריאות א2'!H24+' בריאות א2'!O24=0,0,(' בריאות א2'!H24+' בריאות א2'!O24)/(' בריאות א2'!$C$28+' בריאות א2'!$J$28))</f>
        <v>0</v>
      </c>
      <c r="I46" s="94">
        <f>IF(' בריאות א2'!I24+' בריאות א2'!P24=0,0,(' בריאות א2'!I24+' בריאות א2'!P24)/(' בריאות א2'!$C$28+' בריאות א2'!$J$28))</f>
        <v>0</v>
      </c>
      <c r="J46" s="93">
        <f>SUM(K46:P46)</f>
        <v>0</v>
      </c>
      <c r="K46" s="94">
        <f>IF(' בריאות א2'!R24+' בריאות א2'!Y24=0,0,(' בריאות א2'!R24+' בריאות א2'!Y24)/(' בריאות א2'!$Q$28+' בריאות א2'!$X$28))</f>
        <v>0</v>
      </c>
      <c r="L46" s="94">
        <f>IF(' בריאות א2'!S24+' בריאות א2'!Z24=0,0,(' בריאות א2'!S24+' בריאות א2'!Z24)/(' בריאות א2'!$Q$28+' בריאות א2'!$X$28))</f>
        <v>0</v>
      </c>
      <c r="M46" s="94">
        <f>IF(' בריאות א2'!T24+' בריאות א2'!AA24=0,0,(' בריאות א2'!T24+' בריאות א2'!AA24)/(' בריאות א2'!$Q$28+' בריאות א2'!$X$28))</f>
        <v>0</v>
      </c>
      <c r="N46" s="94">
        <f>IF(' בריאות א2'!U24+' בריאות א2'!AB24=0,0,(' בריאות א2'!U24+' בריאות א2'!AB24)/(' בריאות א2'!$Q$28+' בריאות א2'!$X$28))</f>
        <v>0</v>
      </c>
      <c r="O46" s="94">
        <f>IF(' בריאות א2'!V24+' בריאות א2'!AC24=0,0,(' בריאות א2'!V24+' בריאות א2'!AC24)/(' בריאות א2'!$Q$28+' בריאות א2'!$X$28))</f>
        <v>0</v>
      </c>
      <c r="P46" s="94">
        <f>IF(' בריאות א2'!W24+' בריאות א2'!AD24=0,0,(' בריאות א2'!W24+' בריאות א2'!AD24)/(' בריאות א2'!$Q$28+' בריאות א2'!$X$28))</f>
        <v>0</v>
      </c>
      <c r="Q46" s="93">
        <f>SUM(R46:W46)</f>
        <v>0</v>
      </c>
      <c r="R46" s="94">
        <f>IF(' בריאות א2'!AF24+' בריאות א2'!AM24=0,0,(' בריאות א2'!AF24+' בריאות א2'!AM24)/(' בריאות א2'!$AE$28+' בריאות א2'!$AL$28))</f>
        <v>0</v>
      </c>
      <c r="S46" s="94">
        <f>IF(' בריאות א2'!AG24+' בריאות א2'!AN24=0,0,(' בריאות א2'!AG24+' בריאות א2'!AN24)/(' בריאות א2'!$AE$28+' בריאות א2'!$AL$28))</f>
        <v>0</v>
      </c>
      <c r="T46" s="94">
        <f>IF(' בריאות א2'!AH24+' בריאות א2'!AO24=0,0,(' בריאות א2'!AH24+' בריאות א2'!AO24)/(' בריאות א2'!$AE$28+' בריאות א2'!$AL$28))</f>
        <v>0</v>
      </c>
      <c r="U46" s="94">
        <f>IF(' בריאות א2'!AI24+' בריאות א2'!AP24=0,0,(' בריאות א2'!AI24+' בריאות א2'!AP24)/(' בריאות א2'!$AE$28+' בריאות א2'!$AL$28))</f>
        <v>0</v>
      </c>
      <c r="V46" s="94">
        <f>IF(' בריאות א2'!AJ24+' בריאות א2'!AQ24=0,0,(' בריאות א2'!AJ24+' בריאות א2'!AQ24)/(' בריאות א2'!$AE$28+' בריאות א2'!$AL$28))</f>
        <v>0</v>
      </c>
      <c r="W46" s="94">
        <f>IF(' בריאות א2'!AK24+' בריאות א2'!AR24=0,0,(' בריאות א2'!AK24+' בריאות א2'!AR24)/(' בריאות א2'!$AE$28+' בריאות א2'!$AL$28))</f>
        <v>0</v>
      </c>
      <c r="X46" s="93">
        <f>SUM(Y46:AD46)</f>
        <v>0</v>
      </c>
      <c r="Y46" s="79">
        <f>IF((' בריאות א2'!AT24+' בריאות א2'!BA24)=0,0,(' בריאות א2'!AT24+' בריאות א2'!BA24)/(' בריאות א2'!$AZ$28+' בריאות א2'!$AS$28))</f>
        <v>0</v>
      </c>
      <c r="Z46" s="79">
        <f>IF((' בריאות א2'!AU24+' בריאות א2'!BB24)=0,0,(' בריאות א2'!AU24+' בריאות א2'!BB24)/(' בריאות א2'!$AZ$28+' בריאות א2'!$AS$28))</f>
        <v>0</v>
      </c>
      <c r="AA46" s="79">
        <f>IF((' בריאות א2'!AV24+' בריאות א2'!BC24)=0,0,(' בריאות א2'!AV24+' בריאות א2'!BC24)/(' בריאות א2'!$AZ$28+' בריאות א2'!$AS$28))</f>
        <v>0</v>
      </c>
      <c r="AB46" s="79">
        <f>IF((' בריאות א2'!AW24+' בריאות א2'!BD24)=0,0,(' בריאות א2'!AW24+' בריאות א2'!BD24)/(' בריאות א2'!$AZ$28+' בריאות א2'!$AS$28))</f>
        <v>0</v>
      </c>
      <c r="AC46" s="79">
        <f>IF((' בריאות א2'!AX24+' בריאות א2'!BE24)=0,0,(' בריאות א2'!AX24+' בריאות א2'!BE24)/(' בריאות א2'!$AZ$28+' בריאות א2'!$AS$28))</f>
        <v>0</v>
      </c>
      <c r="AD46" s="79">
        <f>IF((' בריאות א2'!AY24+' בריאות א2'!BF24)=0,0,(' בריאות א2'!AY24+' בריאות א2'!BF24)/(' בריאות א2'!$AZ$28+' בריאות א2'!$AS$28))</f>
        <v>0</v>
      </c>
      <c r="AE46" s="93">
        <f>SUM(AF46:AK46)</f>
        <v>0</v>
      </c>
      <c r="AF46" s="79">
        <f>IF(' בריאות א2'!BH24=0,0,' בריאות א2'!BH24/' בריאות א2'!$BG$28)</f>
        <v>0</v>
      </c>
      <c r="AG46" s="79">
        <f>IF(' בריאות א2'!BI24=0,0,' בריאות א2'!BI24/' בריאות א2'!$BG$28)</f>
        <v>0</v>
      </c>
      <c r="AH46" s="79">
        <f>IF(' בריאות א2'!BJ24=0,0,' בריאות א2'!BJ24/' בריאות א2'!$BG$28)</f>
        <v>0</v>
      </c>
      <c r="AI46" s="79">
        <f>IF(' בריאות א2'!BK24=0,0,' בריאות א2'!BK24/' בריאות א2'!$BG$28)</f>
        <v>0</v>
      </c>
      <c r="AJ46" s="79">
        <f>IF(' בריאות א2'!BL24=0,0,' בריאות א2'!BL24/' בריאות א2'!$BG$28)</f>
        <v>0</v>
      </c>
      <c r="AK46" s="79">
        <f>IF(' בריאות א2'!BM24=0,0,' בריאות א2'!BM24/' בריאות א2'!$BG$28)</f>
        <v>0</v>
      </c>
      <c r="AL46" s="93">
        <f>SUM(AM46:AR46)</f>
        <v>0</v>
      </c>
      <c r="AM46" s="79">
        <f>IF((' בריאות א2'!BO24+' בריאות א2'!BV24)=0,0,(' בריאות א2'!BO24+' בריאות א2'!BV24)/(' בריאות א2'!$BN$28+' בריאות א2'!$BU$28))</f>
        <v>0</v>
      </c>
      <c r="AN46" s="79">
        <f>IF((' בריאות א2'!BP24+' בריאות א2'!BW24)=0,0,(' בריאות א2'!BP24+' בריאות א2'!BW24)/(' בריאות א2'!$BN$28+' בריאות א2'!$BU$28))</f>
        <v>0</v>
      </c>
      <c r="AO46" s="79">
        <f>IF((' בריאות א2'!BQ24+' בריאות א2'!BX24)=0,0,(' בריאות א2'!BQ24+' בריאות א2'!BX24)/(' בריאות א2'!$BN$28+' בריאות א2'!$BU$28))</f>
        <v>0</v>
      </c>
      <c r="AP46" s="79">
        <f>IF((' בריאות א2'!BR24+' בריאות א2'!BY24)=0,0,(' בריאות א2'!BR24+' בריאות א2'!BY24)/(' בריאות א2'!$BN$28+' בריאות א2'!$BU$28))</f>
        <v>0</v>
      </c>
      <c r="AQ46" s="79">
        <f>IF((' בריאות א2'!BS24+' בריאות א2'!BZ24)=0,0,(' בריאות א2'!BS24+' בריאות א2'!BZ24)/(' בריאות א2'!$BN$28+' בריאות א2'!$BU$28))</f>
        <v>0</v>
      </c>
      <c r="AR46" s="79">
        <f>IF((' בריאות א2'!BT24+' בריאות א2'!CA24)=0,0,(' בריאות א2'!BT24+' בריאות א2'!CA24)/(' בריאות א2'!$BN$28+' בריאות א2'!$BU$28))</f>
        <v>0</v>
      </c>
      <c r="AS46" s="93">
        <f>SUM(AT46:AY46)</f>
        <v>0</v>
      </c>
      <c r="AT46" s="79">
        <f>IF((' בריאות א2'!CC24+' בריאות א2'!CJ24)=0,0,(' בריאות א2'!CC24+' בריאות א2'!CJ24)/(' בריאות א2'!$CB$28+' בריאות א2'!$CI$28))</f>
        <v>0</v>
      </c>
      <c r="AU46" s="79">
        <f>IF((' בריאות א2'!CD24+' בריאות א2'!CK24)=0,0,(' בריאות א2'!CD24+' בריאות א2'!CK24)/(' בריאות א2'!$CB$28+' בריאות א2'!$CI$28))</f>
        <v>0</v>
      </c>
      <c r="AV46" s="79">
        <f>IF((' בריאות א2'!CE24+' בריאות א2'!CL24)=0,0,(' בריאות א2'!CE24+' בריאות א2'!CL24)/(' בריאות א2'!$CB$28+' בריאות א2'!$CI$28))</f>
        <v>0</v>
      </c>
      <c r="AW46" s="79">
        <f>IF((' בריאות א2'!CF24+' בריאות א2'!CM24)=0,0,(' בריאות א2'!CF24+' בריאות א2'!CM24)/(' בריאות א2'!$CB$28+' בריאות א2'!$CI$28))</f>
        <v>0</v>
      </c>
      <c r="AX46" s="79">
        <f>IF((' בריאות א2'!CG24+' בריאות א2'!CN24)=0,0,(' בריאות א2'!CG24+' בריאות א2'!CN24)/(' בריאות א2'!$CB$28+' בריאות א2'!$CI$28))</f>
        <v>0</v>
      </c>
      <c r="AY46" s="79">
        <f>IF((' בריאות א2'!CH24+' בריאות א2'!CO24)=0,0,(' בריאות א2'!CH24+' בריאות א2'!CO24)/(' בריאות א2'!$CB$28+' בריאות א2'!$CI$28))</f>
        <v>0</v>
      </c>
      <c r="AZ46" s="93">
        <f>SUM(BA46:BF46)</f>
        <v>0</v>
      </c>
      <c r="BA46" s="79">
        <f>IF((' בריאות א2'!CQ24+' בריאות א2'!CX24)=0,0,(' בריאות א2'!CQ24+' בריאות א2'!CX24)/(' בריאות א2'!$CP$28+' בריאות א2'!$CW$28))</f>
        <v>0</v>
      </c>
      <c r="BB46" s="79">
        <f>IF((' בריאות א2'!CR24+' בריאות א2'!CY24)=0,0,(' בריאות א2'!CR24+' בריאות א2'!CY24)/(' בריאות א2'!$CP$28+' בריאות א2'!$CW$28))</f>
        <v>0</v>
      </c>
      <c r="BC46" s="79">
        <f>IF((' בריאות א2'!CS24+' בריאות א2'!CZ24)=0,0,(' בריאות א2'!CS24+' בריאות א2'!CZ24)/(' בריאות א2'!$CP$28+' בריאות א2'!$CW$28))</f>
        <v>0</v>
      </c>
      <c r="BD46" s="79">
        <f>IF((' בריאות א2'!CT24+' בריאות א2'!DA24)=0,0,(' בריאות א2'!CT24+' בריאות א2'!DA24)/(' בריאות א2'!$CP$28+' בריאות א2'!$CW$28))</f>
        <v>0</v>
      </c>
      <c r="BE46" s="79">
        <f>IF((' בריאות א2'!CU24+' בריאות א2'!DB24)=0,0,(' בריאות א2'!CU24+' בריאות א2'!DB24)/(' בריאות א2'!$CP$28+' בריאות א2'!$CW$28))</f>
        <v>0</v>
      </c>
      <c r="BF46" s="79">
        <f>IF((' בריאות א2'!CV24+' בריאות א2'!DC24)=0,0,(' בריאות א2'!CV24+' בריאות א2'!DC24)/(' בריאות א2'!$CP$28+' בריאות א2'!$CW$28))</f>
        <v>0</v>
      </c>
      <c r="BG46" s="93">
        <f>SUM(BH46:BM46)</f>
        <v>0</v>
      </c>
      <c r="BH46" s="79">
        <f>IF((' בריאות א2'!DE24+' בריאות א2'!DL24)=0,0,(' בריאות א2'!DE24+' בריאות א2'!DL24)/(' בריאות א2'!$DD$28+' בריאות א2'!$DK$28))</f>
        <v>0</v>
      </c>
      <c r="BI46" s="79">
        <f>IF((' בריאות א2'!DF24+' בריאות א2'!DM24)=0,0,(' בריאות א2'!DF24+' בריאות א2'!DM24)/(' בריאות א2'!$DD$28+' בריאות א2'!$DK$28))</f>
        <v>0</v>
      </c>
      <c r="BJ46" s="79">
        <f>IF((' בריאות א2'!DG24+' בריאות א2'!DN24)=0,0,(' בריאות א2'!DG24+' בריאות א2'!DN24)/(' בריאות א2'!$DD$28+' בריאות א2'!$DK$28))</f>
        <v>0</v>
      </c>
      <c r="BK46" s="79">
        <f>IF((' בריאות א2'!DH24+' בריאות א2'!DO24)=0,0,(' בריאות א2'!DH24+' בריאות א2'!DO24)/(' בריאות א2'!$DD$28+' בריאות א2'!$DK$28))</f>
        <v>0</v>
      </c>
      <c r="BL46" s="79">
        <f>IF((' בריאות א2'!DI24+' בריאות א2'!DP24)=0,0,(' בריאות א2'!DI24+' בריאות א2'!DP24)/(' בריאות א2'!$DD$28+' בריאות א2'!$DK$28))</f>
        <v>0</v>
      </c>
      <c r="BM46" s="81">
        <f>IF((' בריאות א2'!DJ24+' בריאות א2'!DQ24)=0,0,(' בריאות א2'!DJ24+' בריאות א2'!DQ24)/(' בריאות א2'!$DD$28+' בריאות א2'!$DK$28))</f>
        <v>0</v>
      </c>
      <c r="BN46" s="366"/>
      <c r="BO46" s="366"/>
      <c r="BP46" s="366"/>
      <c r="BQ46" s="366"/>
      <c r="BR46" s="366"/>
      <c r="BS46" s="173"/>
    </row>
    <row r="47" spans="1:75" hidden="1" x14ac:dyDescent="0.2">
      <c r="A47" s="202">
        <v>2</v>
      </c>
      <c r="B47" s="203" t="s">
        <v>77</v>
      </c>
      <c r="C47" s="93">
        <f>SUM(D47:I47)</f>
        <v>0</v>
      </c>
      <c r="D47" s="94">
        <f>IF(' בריאות א2'!D25+' בריאות א2'!K25=0,0,(' בריאות א2'!D25+' בריאות א2'!K25)/(' בריאות א2'!$C$28+' בריאות א2'!$J$28))</f>
        <v>0</v>
      </c>
      <c r="E47" s="94">
        <f>IF(' בריאות א2'!E25+' בריאות א2'!L25=0,0,(' בריאות א2'!E25+' בריאות א2'!L25)/(' בריאות א2'!$C$28+' בריאות א2'!$J$28))</f>
        <v>0</v>
      </c>
      <c r="F47" s="94">
        <f>IF(' בריאות א2'!F25+' בריאות א2'!M25=0,0,(' בריאות א2'!F25+' בריאות א2'!M25)/(' בריאות א2'!$C$28+' בריאות א2'!$J$28))</f>
        <v>0</v>
      </c>
      <c r="G47" s="94">
        <f>IF(' בריאות א2'!G25+' בריאות א2'!N25=0,0,(' בריאות א2'!G25+' בריאות א2'!N25)/(' בריאות א2'!$C$28+' בריאות א2'!$J$28))</f>
        <v>0</v>
      </c>
      <c r="H47" s="94">
        <f>IF(' בריאות א2'!H25+' בריאות א2'!O25=0,0,(' בריאות א2'!H25+' בריאות א2'!O25)/(' בריאות א2'!$C$28+' בריאות א2'!$J$28))</f>
        <v>0</v>
      </c>
      <c r="I47" s="94">
        <f>IF(' בריאות א2'!I25+' בריאות א2'!P25=0,0,(' בריאות א2'!I25+' בריאות א2'!P25)/(' בריאות א2'!$C$28+' בריאות א2'!$J$28))</f>
        <v>0</v>
      </c>
      <c r="J47" s="93">
        <f>SUM(K47:P47)</f>
        <v>0</v>
      </c>
      <c r="K47" s="94">
        <f>IF(' בריאות א2'!R25+' בריאות א2'!Y25=0,0,(' בריאות א2'!R25+' בריאות א2'!Y25)/(' בריאות א2'!$Q$28+' בריאות א2'!$X$28))</f>
        <v>0</v>
      </c>
      <c r="L47" s="94">
        <f>IF(' בריאות א2'!S25+' בריאות א2'!Z25=0,0,(' בריאות א2'!S25+' בריאות א2'!Z25)/(' בריאות א2'!$Q$28+' בריאות א2'!$X$28))</f>
        <v>0</v>
      </c>
      <c r="M47" s="94">
        <f>IF(' בריאות א2'!T25+' בריאות א2'!AA25=0,0,(' בריאות א2'!T25+' בריאות א2'!AA25)/(' בריאות א2'!$Q$28+' בריאות א2'!$X$28))</f>
        <v>0</v>
      </c>
      <c r="N47" s="94">
        <f>IF(' בריאות א2'!U25+' בריאות א2'!AB25=0,0,(' בריאות א2'!U25+' בריאות א2'!AB25)/(' בריאות א2'!$Q$28+' בריאות א2'!$X$28))</f>
        <v>0</v>
      </c>
      <c r="O47" s="94">
        <f>IF(' בריאות א2'!V25+' בריאות א2'!AC25=0,0,(' בריאות א2'!V25+' בריאות א2'!AC25)/(' בריאות א2'!$Q$28+' בריאות א2'!$X$28))</f>
        <v>0</v>
      </c>
      <c r="P47" s="94">
        <f>IF(' בריאות א2'!W25+' בריאות א2'!AD25=0,0,(' בריאות א2'!W25+' בריאות א2'!AD25)/(' בריאות א2'!$Q$28+' בריאות א2'!$X$28))</f>
        <v>0</v>
      </c>
      <c r="Q47" s="93">
        <f>SUM(R47:W47)</f>
        <v>0</v>
      </c>
      <c r="R47" s="94">
        <f>IF(' בריאות א2'!AF25+' בריאות א2'!AM25=0,0,(' בריאות א2'!AF25+' בריאות א2'!AM25)/(' בריאות א2'!$AE$28+' בריאות א2'!$AL$28))</f>
        <v>0</v>
      </c>
      <c r="S47" s="94">
        <f>IF(' בריאות א2'!AG25+' בריאות א2'!AN25=0,0,(' בריאות א2'!AG25+' בריאות א2'!AN25)/(' בריאות א2'!$AE$28+' בריאות א2'!$AL$28))</f>
        <v>0</v>
      </c>
      <c r="T47" s="94">
        <f>IF(' בריאות א2'!AH25+' בריאות א2'!AO25=0,0,(' בריאות א2'!AH25+' בריאות א2'!AO25)/(' בריאות א2'!$AE$28+' בריאות א2'!$AL$28))</f>
        <v>0</v>
      </c>
      <c r="U47" s="94">
        <f>IF(' בריאות א2'!AI25+' בריאות א2'!AP25=0,0,(' בריאות א2'!AI25+' בריאות א2'!AP25)/(' בריאות א2'!$AE$28+' בריאות א2'!$AL$28))</f>
        <v>0</v>
      </c>
      <c r="V47" s="94">
        <f>IF(' בריאות א2'!AJ25+' בריאות א2'!AQ25=0,0,(' בריאות א2'!AJ25+' בריאות א2'!AQ25)/(' בריאות א2'!$AE$28+' בריאות א2'!$AL$28))</f>
        <v>0</v>
      </c>
      <c r="W47" s="94">
        <f>IF(' בריאות א2'!AK25+' בריאות א2'!AR25=0,0,(' בריאות א2'!AK25+' בריאות א2'!AR25)/(' בריאות א2'!$AE$28+' בריאות א2'!$AL$28))</f>
        <v>0</v>
      </c>
      <c r="X47" s="93">
        <f>SUM(Y47:AD47)</f>
        <v>0</v>
      </c>
      <c r="Y47" s="79">
        <f>IF((' בריאות א2'!AT25+' בריאות א2'!BA25)=0,0,(' בריאות א2'!AT25+' בריאות א2'!BA25)/(' בריאות א2'!$AZ$28+' בריאות א2'!$AS$28))</f>
        <v>0</v>
      </c>
      <c r="Z47" s="79">
        <f>IF((' בריאות א2'!AU25+' בריאות א2'!BB25)=0,0,(' בריאות א2'!AU25+' בריאות א2'!BB25)/(' בריאות א2'!$AZ$28+' בריאות א2'!$AS$28))</f>
        <v>0</v>
      </c>
      <c r="AA47" s="79">
        <f>IF((' בריאות א2'!AV25+' בריאות א2'!BC25)=0,0,(' בריאות א2'!AV25+' בריאות א2'!BC25)/(' בריאות א2'!$AZ$28+' בריאות א2'!$AS$28))</f>
        <v>0</v>
      </c>
      <c r="AB47" s="79">
        <f>IF((' בריאות א2'!AW25+' בריאות א2'!BD25)=0,0,(' בריאות א2'!AW25+' בריאות א2'!BD25)/(' בריאות א2'!$AZ$28+' בריאות א2'!$AS$28))</f>
        <v>0</v>
      </c>
      <c r="AC47" s="79">
        <f>IF((' בריאות א2'!AX25+' בריאות א2'!BE25)=0,0,(' בריאות א2'!AX25+' בריאות א2'!BE25)/(' בריאות א2'!$AZ$28+' בריאות א2'!$AS$28))</f>
        <v>0</v>
      </c>
      <c r="AD47" s="79">
        <f>IF((' בריאות א2'!AY25+' בריאות א2'!BF25)=0,0,(' בריאות א2'!AY25+' בריאות א2'!BF25)/(' בריאות א2'!$AZ$28+' בריאות א2'!$AS$28))</f>
        <v>0</v>
      </c>
      <c r="AE47" s="93">
        <f>SUM(AF47:AK47)</f>
        <v>0</v>
      </c>
      <c r="AF47" s="79">
        <f>IF(' בריאות א2'!BH25=0,0,' בריאות א2'!BH25/' בריאות א2'!$BG$28)</f>
        <v>0</v>
      </c>
      <c r="AG47" s="79">
        <f>IF(' בריאות א2'!BI25=0,0,' בריאות א2'!BI25/' בריאות א2'!$BG$28)</f>
        <v>0</v>
      </c>
      <c r="AH47" s="79">
        <f>IF(' בריאות א2'!BJ25=0,0,' בריאות א2'!BJ25/' בריאות א2'!$BG$28)</f>
        <v>0</v>
      </c>
      <c r="AI47" s="79">
        <f>IF(' בריאות א2'!BK25=0,0,' בריאות א2'!BK25/' בריאות א2'!$BG$28)</f>
        <v>0</v>
      </c>
      <c r="AJ47" s="79">
        <f>IF(' בריאות א2'!BL25=0,0,' בריאות א2'!BL25/' בריאות א2'!$BG$28)</f>
        <v>0</v>
      </c>
      <c r="AK47" s="79">
        <f>IF(' בריאות א2'!BM25=0,0,' בריאות א2'!BM25/' בריאות א2'!$BG$28)</f>
        <v>0</v>
      </c>
      <c r="AL47" s="93">
        <f>SUM(AM47:AR47)</f>
        <v>0</v>
      </c>
      <c r="AM47" s="79">
        <f>IF((' בריאות א2'!BO25+' בריאות א2'!BV25)=0,0,(' בריאות א2'!BO25+' בריאות א2'!BV25)/(' בריאות א2'!$BN$28+' בריאות א2'!$BU$28))</f>
        <v>0</v>
      </c>
      <c r="AN47" s="79">
        <f>IF((' בריאות א2'!BP25+' בריאות א2'!BW25)=0,0,(' בריאות א2'!BP25+' בריאות א2'!BW25)/(' בריאות א2'!$BN$28+' בריאות א2'!$BU$28))</f>
        <v>0</v>
      </c>
      <c r="AO47" s="79">
        <f>IF((' בריאות א2'!BQ25+' בריאות א2'!BX25)=0,0,(' בריאות א2'!BQ25+' בריאות א2'!BX25)/(' בריאות א2'!$BN$28+' בריאות א2'!$BU$28))</f>
        <v>0</v>
      </c>
      <c r="AP47" s="79">
        <f>IF((' בריאות א2'!BR25+' בריאות א2'!BY25)=0,0,(' בריאות א2'!BR25+' בריאות א2'!BY25)/(' בריאות א2'!$BN$28+' בריאות א2'!$BU$28))</f>
        <v>0</v>
      </c>
      <c r="AQ47" s="79">
        <f>IF((' בריאות א2'!BS25+' בריאות א2'!BZ25)=0,0,(' בריאות א2'!BS25+' בריאות א2'!BZ25)/(' בריאות א2'!$BN$28+' בריאות א2'!$BU$28))</f>
        <v>0</v>
      </c>
      <c r="AR47" s="79">
        <f>IF((' בריאות א2'!BT25+' בריאות א2'!CA25)=0,0,(' בריאות א2'!BT25+' בריאות א2'!CA25)/(' בריאות א2'!$BN$28+' בריאות א2'!$BU$28))</f>
        <v>0</v>
      </c>
      <c r="AS47" s="93">
        <f>SUM(AT47:AY47)</f>
        <v>0</v>
      </c>
      <c r="AT47" s="79">
        <f>IF((' בריאות א2'!CC25+' בריאות א2'!CJ25)=0,0,(' בריאות א2'!CC25+' בריאות א2'!CJ25)/(' בריאות א2'!$CB$28+' בריאות א2'!$CI$28))</f>
        <v>0</v>
      </c>
      <c r="AU47" s="79">
        <f>IF((' בריאות א2'!CD25+' בריאות א2'!CK25)=0,0,(' בריאות א2'!CD25+' בריאות א2'!CK25)/(' בריאות א2'!$CB$28+' בריאות א2'!$CI$28))</f>
        <v>0</v>
      </c>
      <c r="AV47" s="79">
        <f>IF((' בריאות א2'!CE25+' בריאות א2'!CL25)=0,0,(' בריאות א2'!CE25+' בריאות א2'!CL25)/(' בריאות א2'!$CB$28+' בריאות א2'!$CI$28))</f>
        <v>0</v>
      </c>
      <c r="AW47" s="79">
        <f>IF((' בריאות א2'!CF25+' בריאות א2'!CM25)=0,0,(' בריאות א2'!CF25+' בריאות א2'!CM25)/(' בריאות א2'!$CB$28+' בריאות א2'!$CI$28))</f>
        <v>0</v>
      </c>
      <c r="AX47" s="79">
        <f>IF((' בריאות א2'!CG25+' בריאות א2'!CN25)=0,0,(' בריאות א2'!CG25+' בריאות א2'!CN25)/(' בריאות א2'!$CB$28+' בריאות א2'!$CI$28))</f>
        <v>0</v>
      </c>
      <c r="AY47" s="79">
        <f>IF((' בריאות א2'!CH25+' בריאות א2'!CO25)=0,0,(' בריאות א2'!CH25+' בריאות א2'!CO25)/(' בריאות א2'!$CB$28+' בריאות א2'!$CI$28))</f>
        <v>0</v>
      </c>
      <c r="AZ47" s="93">
        <f>SUM(BA47:BF47)</f>
        <v>0</v>
      </c>
      <c r="BA47" s="79">
        <f>IF((' בריאות א2'!CQ25+' בריאות א2'!CX25)=0,0,(' בריאות א2'!CQ25+' בריאות א2'!CX25)/(' בריאות א2'!$CP$28+' בריאות א2'!$CW$28))</f>
        <v>0</v>
      </c>
      <c r="BB47" s="79">
        <f>IF((' בריאות א2'!CR25+' בריאות א2'!CY25)=0,0,(' בריאות א2'!CR25+' בריאות א2'!CY25)/(' בריאות א2'!$CP$28+' בריאות א2'!$CW$28))</f>
        <v>0</v>
      </c>
      <c r="BC47" s="79">
        <f>IF((' בריאות א2'!CS25+' בריאות א2'!CZ25)=0,0,(' בריאות א2'!CS25+' בריאות א2'!CZ25)/(' בריאות א2'!$CP$28+' בריאות א2'!$CW$28))</f>
        <v>0</v>
      </c>
      <c r="BD47" s="79">
        <f>IF((' בריאות א2'!CT25+' בריאות א2'!DA25)=0,0,(' בריאות א2'!CT25+' בריאות א2'!DA25)/(' בריאות א2'!$CP$28+' בריאות א2'!$CW$28))</f>
        <v>0</v>
      </c>
      <c r="BE47" s="79">
        <f>IF((' בריאות א2'!CU25+' בריאות א2'!DB25)=0,0,(' בריאות א2'!CU25+' בריאות א2'!DB25)/(' בריאות א2'!$CP$28+' בריאות א2'!$CW$28))</f>
        <v>0</v>
      </c>
      <c r="BF47" s="79">
        <f>IF((' בריאות א2'!CV25+' בריאות א2'!DC25)=0,0,(' בריאות א2'!CV25+' בריאות א2'!DC25)/(' בריאות א2'!$CP$28+' בריאות א2'!$CW$28))</f>
        <v>0</v>
      </c>
      <c r="BG47" s="93">
        <f>SUM(BH47:BM47)</f>
        <v>0</v>
      </c>
      <c r="BH47" s="79">
        <f>IF((' בריאות א2'!DE25+' בריאות א2'!DL25)=0,0,(' בריאות א2'!DE25+' בריאות א2'!DL25)/(' בריאות א2'!$DD$28+' בריאות א2'!$DK$28))</f>
        <v>0</v>
      </c>
      <c r="BI47" s="79">
        <f>IF((' בריאות א2'!DF25+' בריאות א2'!DM25)=0,0,(' בריאות א2'!DF25+' בריאות א2'!DM25)/(' בריאות א2'!$DD$28+' בריאות א2'!$DK$28))</f>
        <v>0</v>
      </c>
      <c r="BJ47" s="79">
        <f>IF((' בריאות א2'!DG25+' בריאות א2'!DN25)=0,0,(' בריאות א2'!DG25+' בריאות א2'!DN25)/(' בריאות א2'!$DD$28+' בריאות א2'!$DK$28))</f>
        <v>0</v>
      </c>
      <c r="BK47" s="79">
        <f>IF((' בריאות א2'!DH25+' בריאות א2'!DO25)=0,0,(' בריאות א2'!DH25+' בריאות א2'!DO25)/(' בריאות א2'!$DD$28+' בריאות א2'!$DK$28))</f>
        <v>0</v>
      </c>
      <c r="BL47" s="79">
        <f>IF((' בריאות א2'!DI25+' בריאות א2'!DP25)=0,0,(' בריאות א2'!DI25+' בריאות א2'!DP25)/(' בריאות א2'!$DD$28+' בריאות א2'!$DK$28))</f>
        <v>0</v>
      </c>
      <c r="BM47" s="81">
        <f>IF((' בריאות א2'!DJ25+' בריאות א2'!DQ25)=0,0,(' בריאות א2'!DJ25+' בריאות א2'!DQ25)/(' בריאות א2'!$DD$28+' בריאות א2'!$DK$28))</f>
        <v>0</v>
      </c>
      <c r="BN47" s="366"/>
      <c r="BO47" s="366"/>
      <c r="BP47" s="366"/>
      <c r="BQ47" s="366"/>
      <c r="BR47" s="366"/>
      <c r="BS47" s="173"/>
    </row>
    <row r="48" spans="1:75" hidden="1" x14ac:dyDescent="0.2">
      <c r="A48" s="202">
        <v>3</v>
      </c>
      <c r="B48" s="203" t="s">
        <v>84</v>
      </c>
      <c r="C48" s="93">
        <f>SUM(D48:I48)</f>
        <v>0</v>
      </c>
      <c r="D48" s="94">
        <f>IF(' בריאות א2'!D26+' בריאות א2'!K26=0,0,(' בריאות א2'!D26+' בריאות א2'!K26)/(' בריאות א2'!$C$28+' בריאות א2'!$J$28))</f>
        <v>0</v>
      </c>
      <c r="E48" s="94">
        <f>IF(' בריאות א2'!E26+' בריאות א2'!L26=0,0,(' בריאות א2'!E26+' בריאות א2'!L26)/(' בריאות א2'!$C$28+' בריאות א2'!$J$28))</f>
        <v>0</v>
      </c>
      <c r="F48" s="94">
        <f>IF(' בריאות א2'!F26+' בריאות א2'!M26=0,0,(' בריאות א2'!F26+' בריאות א2'!M26)/(' בריאות א2'!$C$28+' בריאות א2'!$J$28))</f>
        <v>0</v>
      </c>
      <c r="G48" s="94">
        <f>IF(' בריאות א2'!G26+' בריאות א2'!N26=0,0,(' בריאות א2'!G26+' בריאות א2'!N26)/(' בריאות א2'!$C$28+' בריאות א2'!$J$28))</f>
        <v>0</v>
      </c>
      <c r="H48" s="94">
        <f>IF(' בריאות א2'!H26+' בריאות א2'!O26=0,0,(' בריאות א2'!H26+' בריאות א2'!O26)/(' בריאות א2'!$C$28+' בריאות א2'!$J$28))</f>
        <v>0</v>
      </c>
      <c r="I48" s="94">
        <f>IF(' בריאות א2'!I26+' בריאות א2'!P26=0,0,(' בריאות א2'!I26+' בריאות א2'!P26)/(' בריאות א2'!$C$28+' בריאות א2'!$J$28))</f>
        <v>0</v>
      </c>
      <c r="J48" s="93">
        <f>SUM(K48:P48)</f>
        <v>0</v>
      </c>
      <c r="K48" s="94">
        <f>IF(' בריאות א2'!R26+' בריאות א2'!Y26=0,0,(' בריאות א2'!R26+' בריאות א2'!Y26)/(' בריאות א2'!$Q$28+' בריאות א2'!$X$28))</f>
        <v>0</v>
      </c>
      <c r="L48" s="94">
        <f>IF(' בריאות א2'!S26+' בריאות א2'!Z26=0,0,(' בריאות א2'!S26+' בריאות א2'!Z26)/(' בריאות א2'!$Q$28+' בריאות א2'!$X$28))</f>
        <v>0</v>
      </c>
      <c r="M48" s="94">
        <f>IF(' בריאות א2'!T26+' בריאות א2'!AA26=0,0,(' בריאות א2'!T26+' בריאות א2'!AA26)/(' בריאות א2'!$Q$28+' בריאות א2'!$X$28))</f>
        <v>0</v>
      </c>
      <c r="N48" s="94">
        <f>IF(' בריאות א2'!U26+' בריאות א2'!AB26=0,0,(' בריאות א2'!U26+' בריאות א2'!AB26)/(' בריאות א2'!$Q$28+' בריאות א2'!$X$28))</f>
        <v>0</v>
      </c>
      <c r="O48" s="94">
        <f>IF(' בריאות א2'!V26+' בריאות א2'!AC26=0,0,(' בריאות א2'!V26+' בריאות א2'!AC26)/(' בריאות א2'!$Q$28+' בריאות א2'!$X$28))</f>
        <v>0</v>
      </c>
      <c r="P48" s="94">
        <f>IF(' בריאות א2'!W26+' בריאות א2'!AD26=0,0,(' בריאות א2'!W26+' בריאות א2'!AD26)/(' בריאות א2'!$Q$28+' בריאות א2'!$X$28))</f>
        <v>0</v>
      </c>
      <c r="Q48" s="93">
        <f>SUM(R48:W48)</f>
        <v>0</v>
      </c>
      <c r="R48" s="94">
        <f>IF(' בריאות א2'!AF26+' בריאות א2'!AM26=0,0,(' בריאות א2'!AF26+' בריאות א2'!AM26)/(' בריאות א2'!$AE$28+' בריאות א2'!$AL$28))</f>
        <v>0</v>
      </c>
      <c r="S48" s="94">
        <f>IF(' בריאות א2'!AG26+' בריאות א2'!AN26=0,0,(' בריאות א2'!AG26+' בריאות א2'!AN26)/(' בריאות א2'!$AE$28+' בריאות א2'!$AL$28))</f>
        <v>0</v>
      </c>
      <c r="T48" s="94">
        <f>IF(' בריאות א2'!AH26+' בריאות א2'!AO26=0,0,(' בריאות א2'!AH26+' בריאות א2'!AO26)/(' בריאות א2'!$AE$28+' בריאות א2'!$AL$28))</f>
        <v>0</v>
      </c>
      <c r="U48" s="94">
        <f>IF(' בריאות א2'!AI26+' בריאות א2'!AP26=0,0,(' בריאות א2'!AI26+' בריאות א2'!AP26)/(' בריאות א2'!$AE$28+' בריאות א2'!$AL$28))</f>
        <v>0</v>
      </c>
      <c r="V48" s="94">
        <f>IF(' בריאות א2'!AJ26+' בריאות א2'!AQ26=0,0,(' בריאות א2'!AJ26+' בריאות א2'!AQ26)/(' בריאות א2'!$AE$28+' בריאות א2'!$AL$28))</f>
        <v>0</v>
      </c>
      <c r="W48" s="94">
        <f>IF(' בריאות א2'!AK26+' בריאות א2'!AR26=0,0,(' בריאות א2'!AK26+' בריאות א2'!AR26)/(' בריאות א2'!$AE$28+' בריאות א2'!$AL$28))</f>
        <v>0</v>
      </c>
      <c r="X48" s="93">
        <f>SUM(Y48:AD48)</f>
        <v>0</v>
      </c>
      <c r="Y48" s="79">
        <f>IF((' בריאות א2'!AT26+' בריאות א2'!BA26)=0,0,(' בריאות א2'!AT26+' בריאות א2'!BA26)/(' בריאות א2'!$AZ$28+' בריאות א2'!$AS$28))</f>
        <v>0</v>
      </c>
      <c r="Z48" s="79">
        <f>IF((' בריאות א2'!AU26+' בריאות א2'!BB26)=0,0,(' בריאות א2'!AU26+' בריאות א2'!BB26)/(' בריאות א2'!$AZ$28+' בריאות א2'!$AS$28))</f>
        <v>0</v>
      </c>
      <c r="AA48" s="79">
        <f>IF((' בריאות א2'!AV26+' בריאות א2'!BC26)=0,0,(' בריאות א2'!AV26+' בריאות א2'!BC26)/(' בריאות א2'!$AZ$28+' בריאות א2'!$AS$28))</f>
        <v>0</v>
      </c>
      <c r="AB48" s="79">
        <f>IF((' בריאות א2'!AW26+' בריאות א2'!BD26)=0,0,(' בריאות א2'!AW26+' בריאות א2'!BD26)/(' בריאות א2'!$AZ$28+' בריאות א2'!$AS$28))</f>
        <v>0</v>
      </c>
      <c r="AC48" s="79">
        <f>IF((' בריאות א2'!AX26+' בריאות א2'!BE26)=0,0,(' בריאות א2'!AX26+' בריאות א2'!BE26)/(' בריאות א2'!$AZ$28+' בריאות א2'!$AS$28))</f>
        <v>0</v>
      </c>
      <c r="AD48" s="79">
        <f>IF((' בריאות א2'!AY26+' בריאות א2'!BF26)=0,0,(' בריאות א2'!AY26+' בריאות א2'!BF26)/(' בריאות א2'!$AZ$28+' בריאות א2'!$AS$28))</f>
        <v>0</v>
      </c>
      <c r="AE48" s="93">
        <f>SUM(AF48:AK48)</f>
        <v>0</v>
      </c>
      <c r="AF48" s="79">
        <f>IF(' בריאות א2'!BH26=0,0,' בריאות א2'!BH26/' בריאות א2'!$BG$28)</f>
        <v>0</v>
      </c>
      <c r="AG48" s="79">
        <f>IF(' בריאות א2'!BI26=0,0,' בריאות א2'!BI26/' בריאות א2'!$BG$28)</f>
        <v>0</v>
      </c>
      <c r="AH48" s="79">
        <f>IF(' בריאות א2'!BJ26=0,0,' בריאות א2'!BJ26/' בריאות א2'!$BG$28)</f>
        <v>0</v>
      </c>
      <c r="AI48" s="79">
        <f>IF(' בריאות א2'!BK26=0,0,' בריאות א2'!BK26/' בריאות א2'!$BG$28)</f>
        <v>0</v>
      </c>
      <c r="AJ48" s="79">
        <f>IF(' בריאות א2'!BL26=0,0,' בריאות א2'!BL26/' בריאות א2'!$BG$28)</f>
        <v>0</v>
      </c>
      <c r="AK48" s="79">
        <f>IF(' בריאות א2'!BM26=0,0,' בריאות א2'!BM26/' בריאות א2'!$BG$28)</f>
        <v>0</v>
      </c>
      <c r="AL48" s="93">
        <f>SUM(AM48:AR48)</f>
        <v>0</v>
      </c>
      <c r="AM48" s="79">
        <f>IF((' בריאות א2'!BO26+' בריאות א2'!BV26)=0,0,(' בריאות א2'!BO26+' בריאות א2'!BV26)/(' בריאות א2'!$BN$28+' בריאות א2'!$BU$28))</f>
        <v>0</v>
      </c>
      <c r="AN48" s="79">
        <f>IF((' בריאות א2'!BP26+' בריאות א2'!BW26)=0,0,(' בריאות א2'!BP26+' בריאות א2'!BW26)/(' בריאות א2'!$BN$28+' בריאות א2'!$BU$28))</f>
        <v>0</v>
      </c>
      <c r="AO48" s="79">
        <f>IF((' בריאות א2'!BQ26+' בריאות א2'!BX26)=0,0,(' בריאות א2'!BQ26+' בריאות א2'!BX26)/(' בריאות א2'!$BN$28+' בריאות א2'!$BU$28))</f>
        <v>0</v>
      </c>
      <c r="AP48" s="79">
        <f>IF((' בריאות א2'!BR26+' בריאות א2'!BY26)=0,0,(' בריאות א2'!BR26+' בריאות א2'!BY26)/(' בריאות א2'!$BN$28+' בריאות א2'!$BU$28))</f>
        <v>0</v>
      </c>
      <c r="AQ48" s="79">
        <f>IF((' בריאות א2'!BS26+' בריאות א2'!BZ26)=0,0,(' בריאות א2'!BS26+' בריאות א2'!BZ26)/(' בריאות א2'!$BN$28+' בריאות א2'!$BU$28))</f>
        <v>0</v>
      </c>
      <c r="AR48" s="79">
        <f>IF((' בריאות א2'!BT26+' בריאות א2'!CA26)=0,0,(' בריאות א2'!BT26+' בריאות א2'!CA26)/(' בריאות א2'!$BN$28+' בריאות א2'!$BU$28))</f>
        <v>0</v>
      </c>
      <c r="AS48" s="93">
        <f>SUM(AT48:AY48)</f>
        <v>0</v>
      </c>
      <c r="AT48" s="79">
        <f>IF((' בריאות א2'!CC26+' בריאות א2'!CJ26)=0,0,(' בריאות א2'!CC26+' בריאות א2'!CJ26)/(' בריאות א2'!$CB$28+' בריאות א2'!$CI$28))</f>
        <v>0</v>
      </c>
      <c r="AU48" s="79">
        <f>IF((' בריאות א2'!CD26+' בריאות א2'!CK26)=0,0,(' בריאות א2'!CD26+' בריאות א2'!CK26)/(' בריאות א2'!$CB$28+' בריאות א2'!$CI$28))</f>
        <v>0</v>
      </c>
      <c r="AV48" s="79">
        <f>IF((' בריאות א2'!CE26+' בריאות א2'!CL26)=0,0,(' בריאות א2'!CE26+' בריאות א2'!CL26)/(' בריאות א2'!$CB$28+' בריאות א2'!$CI$28))</f>
        <v>0</v>
      </c>
      <c r="AW48" s="79">
        <f>IF((' בריאות א2'!CF26+' בריאות א2'!CM26)=0,0,(' בריאות א2'!CF26+' בריאות א2'!CM26)/(' בריאות א2'!$CB$28+' בריאות א2'!$CI$28))</f>
        <v>0</v>
      </c>
      <c r="AX48" s="79">
        <f>IF((' בריאות א2'!CG26+' בריאות א2'!CN26)=0,0,(' בריאות א2'!CG26+' בריאות א2'!CN26)/(' בריאות א2'!$CB$28+' בריאות א2'!$CI$28))</f>
        <v>0</v>
      </c>
      <c r="AY48" s="79">
        <f>IF((' בריאות א2'!CH26+' בריאות א2'!CO26)=0,0,(' בריאות א2'!CH26+' בריאות א2'!CO26)/(' בריאות א2'!$CB$28+' בריאות א2'!$CI$28))</f>
        <v>0</v>
      </c>
      <c r="AZ48" s="93">
        <f>SUM(BA48:BF48)</f>
        <v>0</v>
      </c>
      <c r="BA48" s="79">
        <f>IF((' בריאות א2'!CQ26+' בריאות א2'!CX26)=0,0,(' בריאות א2'!CQ26+' בריאות א2'!CX26)/(' בריאות א2'!$CP$28+' בריאות א2'!$CW$28))</f>
        <v>0</v>
      </c>
      <c r="BB48" s="79">
        <f>IF((' בריאות א2'!CR26+' בריאות א2'!CY26)=0,0,(' בריאות א2'!CR26+' בריאות א2'!CY26)/(' בריאות א2'!$CP$28+' בריאות א2'!$CW$28))</f>
        <v>0</v>
      </c>
      <c r="BC48" s="79">
        <f>IF((' בריאות א2'!CS26+' בריאות א2'!CZ26)=0,0,(' בריאות א2'!CS26+' בריאות א2'!CZ26)/(' בריאות א2'!$CP$28+' בריאות א2'!$CW$28))</f>
        <v>0</v>
      </c>
      <c r="BD48" s="79">
        <f>IF((' בריאות א2'!CT26+' בריאות א2'!DA26)=0,0,(' בריאות א2'!CT26+' בריאות א2'!DA26)/(' בריאות א2'!$CP$28+' בריאות א2'!$CW$28))</f>
        <v>0</v>
      </c>
      <c r="BE48" s="79">
        <f>IF((' בריאות א2'!CU26+' בריאות א2'!DB26)=0,0,(' בריאות א2'!CU26+' בריאות א2'!DB26)/(' בריאות א2'!$CP$28+' בריאות א2'!$CW$28))</f>
        <v>0</v>
      </c>
      <c r="BF48" s="79">
        <f>IF((' בריאות א2'!CV26+' בריאות א2'!DC26)=0,0,(' בריאות א2'!CV26+' בריאות א2'!DC26)/(' בריאות א2'!$CP$28+' בריאות א2'!$CW$28))</f>
        <v>0</v>
      </c>
      <c r="BG48" s="93">
        <f>SUM(BH48:BM48)</f>
        <v>0</v>
      </c>
      <c r="BH48" s="79">
        <f>IF((' בריאות א2'!DE26+' בריאות א2'!DL26)=0,0,(' בריאות א2'!DE26+' בריאות א2'!DL26)/(' בריאות א2'!$DD$28+' בריאות א2'!$DK$28))</f>
        <v>0</v>
      </c>
      <c r="BI48" s="79">
        <f>IF((' בריאות א2'!DF26+' בריאות א2'!DM26)=0,0,(' בריאות א2'!DF26+' בריאות א2'!DM26)/(' בריאות א2'!$DD$28+' בריאות א2'!$DK$28))</f>
        <v>0</v>
      </c>
      <c r="BJ48" s="79">
        <f>IF((' בריאות א2'!DG26+' בריאות א2'!DN26)=0,0,(' בריאות א2'!DG26+' בריאות א2'!DN26)/(' בריאות א2'!$DD$28+' בריאות א2'!$DK$28))</f>
        <v>0</v>
      </c>
      <c r="BK48" s="79">
        <f>IF((' בריאות א2'!DH26+' בריאות א2'!DO26)=0,0,(' בריאות א2'!DH26+' בריאות א2'!DO26)/(' בריאות א2'!$DD$28+' בריאות א2'!$DK$28))</f>
        <v>0</v>
      </c>
      <c r="BL48" s="79">
        <f>IF((' בריאות א2'!DI26+' בריאות א2'!DP26)=0,0,(' בריאות א2'!DI26+' בריאות א2'!DP26)/(' בריאות א2'!$DD$28+' בריאות א2'!$DK$28))</f>
        <v>0</v>
      </c>
      <c r="BM48" s="81">
        <f>IF((' בריאות א2'!DJ26+' בריאות א2'!DQ26)=0,0,(' בריאות א2'!DJ26+' בריאות א2'!DQ26)/(' בריאות א2'!$DD$28+' בריאות א2'!$DK$28))</f>
        <v>0</v>
      </c>
      <c r="BN48" s="366"/>
      <c r="BO48" s="366"/>
      <c r="BP48" s="366"/>
      <c r="BQ48" s="366"/>
      <c r="BR48" s="366"/>
      <c r="BS48" s="173"/>
    </row>
    <row r="49" spans="1:71" hidden="1" x14ac:dyDescent="0.2">
      <c r="A49" s="202">
        <v>4</v>
      </c>
      <c r="B49" s="203" t="s">
        <v>85</v>
      </c>
      <c r="C49" s="98">
        <f>SUM(D49:I49)</f>
        <v>0</v>
      </c>
      <c r="D49" s="94">
        <f>IF(' בריאות א2'!D27+' בריאות א2'!K27=0,0,(' בריאות א2'!D27+' בריאות א2'!K27)/(' בריאות א2'!$C$28+' בריאות א2'!$J$28))</f>
        <v>0</v>
      </c>
      <c r="E49" s="94">
        <f>IF(' בריאות א2'!E27+' בריאות א2'!L27=0,0,(' בריאות א2'!E27+' בריאות א2'!L27)/(' בריאות א2'!$C$28+' בריאות א2'!$J$28))</f>
        <v>0</v>
      </c>
      <c r="F49" s="94">
        <f>IF(' בריאות א2'!F27+' בריאות א2'!M27=0,0,(' בריאות א2'!F27+' בריאות א2'!M27)/(' בריאות א2'!$C$28+' בריאות א2'!$J$28))</f>
        <v>0</v>
      </c>
      <c r="G49" s="94">
        <f>IF(' בריאות א2'!G27+' בריאות א2'!N27=0,0,(' בריאות א2'!G27+' בריאות א2'!N27)/(' בריאות א2'!$C$28+' בריאות א2'!$J$28))</f>
        <v>0</v>
      </c>
      <c r="H49" s="94">
        <f>IF(' בריאות א2'!H27+' בריאות א2'!O27=0,0,(' בריאות א2'!H27+' בריאות א2'!O27)/(' בריאות א2'!$C$28+' בריאות א2'!$J$28))</f>
        <v>0</v>
      </c>
      <c r="I49" s="94">
        <f>IF(' בריאות א2'!I27+' בריאות א2'!P27=0,0,(' בריאות א2'!I27+' בריאות א2'!P27)/(' בריאות א2'!$C$28+' בריאות א2'!$J$28))</f>
        <v>0</v>
      </c>
      <c r="J49" s="98">
        <f>SUM(K49:P49)</f>
        <v>0</v>
      </c>
      <c r="K49" s="94">
        <f>IF(' בריאות א2'!R27+' בריאות א2'!Y27=0,0,(' בריאות א2'!R27+' בריאות א2'!Y27)/(' בריאות א2'!$Q$28+' בריאות א2'!$X$28))</f>
        <v>0</v>
      </c>
      <c r="L49" s="94">
        <f>IF(' בריאות א2'!S27+' בריאות א2'!Z27=0,0,(' בריאות א2'!S27+' בריאות א2'!Z27)/(' בריאות א2'!$Q$28+' בריאות א2'!$X$28))</f>
        <v>0</v>
      </c>
      <c r="M49" s="94">
        <f>IF(' בריאות א2'!T27+' בריאות א2'!AA27=0,0,(' בריאות א2'!T27+' בריאות א2'!AA27)/(' בריאות א2'!$Q$28+' בריאות א2'!$X$28))</f>
        <v>0</v>
      </c>
      <c r="N49" s="94">
        <f>IF(' בריאות א2'!U27+' בריאות א2'!AB27=0,0,(' בריאות א2'!U27+' בריאות א2'!AB27)/(' בריאות א2'!$Q$28+' בריאות א2'!$X$28))</f>
        <v>0</v>
      </c>
      <c r="O49" s="94">
        <f>IF(' בריאות א2'!V27+' בריאות א2'!AC27=0,0,(' בריאות א2'!V27+' בריאות א2'!AC27)/(' בריאות א2'!$Q$28+' בריאות א2'!$X$28))</f>
        <v>0</v>
      </c>
      <c r="P49" s="94">
        <f>IF(' בריאות א2'!W27+' בריאות א2'!AD27=0,0,(' בריאות א2'!W27+' בריאות א2'!AD27)/(' בריאות א2'!$Q$28+' בריאות א2'!$X$28))</f>
        <v>0</v>
      </c>
      <c r="Q49" s="98">
        <f>SUM(R49:W49)</f>
        <v>0</v>
      </c>
      <c r="R49" s="94">
        <f>IF(' בריאות א2'!AF27+' בריאות א2'!AM27=0,0,(' בריאות א2'!AF27+' בריאות א2'!AM27)/(' בריאות א2'!$AE$28+' בריאות א2'!$AL$28))</f>
        <v>0</v>
      </c>
      <c r="S49" s="94">
        <f>IF(' בריאות א2'!AG27+' בריאות א2'!AN27=0,0,(' בריאות א2'!AG27+' בריאות א2'!AN27)/(' בריאות א2'!$AE$28+' בריאות א2'!$AL$28))</f>
        <v>0</v>
      </c>
      <c r="T49" s="94">
        <f>IF(' בריאות א2'!AH27+' בריאות א2'!AO27=0,0,(' בריאות א2'!AH27+' בריאות א2'!AO27)/(' בריאות א2'!$AE$28+' בריאות א2'!$AL$28))</f>
        <v>0</v>
      </c>
      <c r="U49" s="94">
        <f>IF(' בריאות א2'!AI27+' בריאות א2'!AP27=0,0,(' בריאות א2'!AI27+' בריאות א2'!AP27)/(' בריאות א2'!$AE$28+' בריאות א2'!$AL$28))</f>
        <v>0</v>
      </c>
      <c r="V49" s="94">
        <f>IF(' בריאות א2'!AJ27+' בריאות א2'!AQ27=0,0,(' בריאות א2'!AJ27+' בריאות א2'!AQ27)/(' בריאות א2'!$AE$28+' בריאות א2'!$AL$28))</f>
        <v>0</v>
      </c>
      <c r="W49" s="94">
        <f>IF(' בריאות א2'!AK27+' בריאות א2'!AR27=0,0,(' בריאות א2'!AK27+' בריאות א2'!AR27)/(' בריאות א2'!$AE$28+' בריאות א2'!$AL$28))</f>
        <v>0</v>
      </c>
      <c r="X49" s="98">
        <f>SUM(Y49:AD49)</f>
        <v>0</v>
      </c>
      <c r="Y49" s="79">
        <f>IF((' בריאות א2'!AT27+' בריאות א2'!BA27)=0,0,(' בריאות א2'!AT27+' בריאות א2'!BA27)/(' בריאות א2'!$AZ$28+' בריאות א2'!$AS$28))</f>
        <v>0</v>
      </c>
      <c r="Z49" s="79">
        <f>IF((' בריאות א2'!AU27+' בריאות א2'!BB27)=0,0,(' בריאות א2'!AU27+' בריאות א2'!BB27)/(' בריאות א2'!$AZ$28+' בריאות א2'!$AS$28))</f>
        <v>0</v>
      </c>
      <c r="AA49" s="79">
        <f>IF((' בריאות א2'!AV27+' בריאות א2'!BC27)=0,0,(' בריאות א2'!AV27+' בריאות א2'!BC27)/(' בריאות א2'!$AZ$28+' בריאות א2'!$AS$28))</f>
        <v>0</v>
      </c>
      <c r="AB49" s="79">
        <f>IF((' בריאות א2'!AW27+' בריאות א2'!BD27)=0,0,(' בריאות א2'!AW27+' בריאות א2'!BD27)/(' בריאות א2'!$AZ$28+' בריאות א2'!$AS$28))</f>
        <v>0</v>
      </c>
      <c r="AC49" s="79">
        <f>IF((' בריאות א2'!AX27+' בריאות א2'!BE27)=0,0,(' בריאות א2'!AX27+' בריאות א2'!BE27)/(' בריאות א2'!$AZ$28+' בריאות א2'!$AS$28))</f>
        <v>0</v>
      </c>
      <c r="AD49" s="79">
        <f>IF((' בריאות א2'!AY27+' בריאות א2'!BF27)=0,0,(' בריאות א2'!AY27+' בריאות א2'!BF27)/(' בריאות א2'!$AZ$28+' בריאות א2'!$AS$28))</f>
        <v>0</v>
      </c>
      <c r="AE49" s="98">
        <f>SUM(AF49:AK49)</f>
        <v>0</v>
      </c>
      <c r="AF49" s="79">
        <f>IF(' בריאות א2'!BH27=0,0,' בריאות א2'!BH27/' בריאות א2'!$BG$28)</f>
        <v>0</v>
      </c>
      <c r="AG49" s="79">
        <f>IF(' בריאות א2'!BI27=0,0,' בריאות א2'!BI27/' בריאות א2'!$BG$28)</f>
        <v>0</v>
      </c>
      <c r="AH49" s="79">
        <f>IF(' בריאות א2'!BJ27=0,0,' בריאות א2'!BJ27/' בריאות א2'!$BG$28)</f>
        <v>0</v>
      </c>
      <c r="AI49" s="79">
        <f>IF(' בריאות א2'!BK27=0,0,' בריאות א2'!BK27/' בריאות א2'!$BG$28)</f>
        <v>0</v>
      </c>
      <c r="AJ49" s="79">
        <f>IF(' בריאות א2'!BL27=0,0,' בריאות א2'!BL27/' בריאות א2'!$BG$28)</f>
        <v>0</v>
      </c>
      <c r="AK49" s="79">
        <f>IF(' בריאות א2'!BM27=0,0,' בריאות א2'!BM27/' בריאות א2'!$BG$28)</f>
        <v>0</v>
      </c>
      <c r="AL49" s="98">
        <f>SUM(AM49:AR49)</f>
        <v>0</v>
      </c>
      <c r="AM49" s="79">
        <f>IF((' בריאות א2'!BO27+' בריאות א2'!BV27)=0,0,(' בריאות א2'!BO27+' בריאות א2'!BV27)/(' בריאות א2'!$BN$28+' בריאות א2'!$BU$28))</f>
        <v>0</v>
      </c>
      <c r="AN49" s="79">
        <f>IF((' בריאות א2'!BP27+' בריאות א2'!BW27)=0,0,(' בריאות א2'!BP27+' בריאות א2'!BW27)/(' בריאות א2'!$BN$28+' בריאות א2'!$BU$28))</f>
        <v>0</v>
      </c>
      <c r="AO49" s="79">
        <f>IF((' בריאות א2'!BQ27+' בריאות א2'!BX27)=0,0,(' בריאות א2'!BQ27+' בריאות א2'!BX27)/(' בריאות א2'!$BN$28+' בריאות א2'!$BU$28))</f>
        <v>0</v>
      </c>
      <c r="AP49" s="79">
        <f>IF((' בריאות א2'!BR27+' בריאות א2'!BY27)=0,0,(' בריאות א2'!BR27+' בריאות א2'!BY27)/(' בריאות א2'!$BN$28+' בריאות א2'!$BU$28))</f>
        <v>0</v>
      </c>
      <c r="AQ49" s="79">
        <f>IF((' בריאות א2'!BS27+' בריאות א2'!BZ27)=0,0,(' בריאות א2'!BS27+' בריאות א2'!BZ27)/(' בריאות א2'!$BN$28+' בריאות א2'!$BU$28))</f>
        <v>0</v>
      </c>
      <c r="AR49" s="79">
        <f>IF((' בריאות א2'!BT27+' בריאות א2'!CA27)=0,0,(' בריאות א2'!BT27+' בריאות א2'!CA27)/(' בריאות א2'!$BN$28+' בריאות א2'!$BU$28))</f>
        <v>0</v>
      </c>
      <c r="AS49" s="98">
        <f>SUM(AT49:AY49)</f>
        <v>0</v>
      </c>
      <c r="AT49" s="79">
        <f>IF((' בריאות א2'!CC27+' בריאות א2'!CJ27)=0,0,(' בריאות א2'!CC27+' בריאות א2'!CJ27)/(' בריאות א2'!$CB$28+' בריאות א2'!$CI$28))</f>
        <v>0</v>
      </c>
      <c r="AU49" s="79">
        <f>IF((' בריאות א2'!CD27+' בריאות א2'!CK27)=0,0,(' בריאות א2'!CD27+' בריאות א2'!CK27)/(' בריאות א2'!$CB$28+' בריאות א2'!$CI$28))</f>
        <v>0</v>
      </c>
      <c r="AV49" s="79">
        <f>IF((' בריאות א2'!CE27+' בריאות א2'!CL27)=0,0,(' בריאות א2'!CE27+' בריאות א2'!CL27)/(' בריאות א2'!$CB$28+' בריאות א2'!$CI$28))</f>
        <v>0</v>
      </c>
      <c r="AW49" s="79">
        <f>IF((' בריאות א2'!CF27+' בריאות א2'!CM27)=0,0,(' בריאות א2'!CF27+' בריאות א2'!CM27)/(' בריאות א2'!$CB$28+' בריאות א2'!$CI$28))</f>
        <v>0</v>
      </c>
      <c r="AX49" s="79">
        <f>IF((' בריאות א2'!CG27+' בריאות א2'!CN27)=0,0,(' בריאות א2'!CG27+' בריאות א2'!CN27)/(' בריאות א2'!$CB$28+' בריאות א2'!$CI$28))</f>
        <v>0</v>
      </c>
      <c r="AY49" s="79">
        <f>IF((' בריאות א2'!CH27+' בריאות א2'!CO27)=0,0,(' בריאות א2'!CH27+' בריאות א2'!CO27)/(' בריאות א2'!$CB$28+' בריאות א2'!$CI$28))</f>
        <v>0</v>
      </c>
      <c r="AZ49" s="98">
        <f>SUM(BA49:BF49)</f>
        <v>0</v>
      </c>
      <c r="BA49" s="79">
        <f>IF((' בריאות א2'!CQ27+' בריאות א2'!CX27)=0,0,(' בריאות א2'!CQ27+' בריאות א2'!CX27)/(' בריאות א2'!$CP$28+' בריאות א2'!$CW$28))</f>
        <v>0</v>
      </c>
      <c r="BB49" s="79">
        <f>IF((' בריאות א2'!CR27+' בריאות א2'!CY27)=0,0,(' בריאות א2'!CR27+' בריאות א2'!CY27)/(' בריאות א2'!$CP$28+' בריאות א2'!$CW$28))</f>
        <v>0</v>
      </c>
      <c r="BC49" s="79">
        <f>IF((' בריאות א2'!CS27+' בריאות א2'!CZ27)=0,0,(' בריאות א2'!CS27+' בריאות א2'!CZ27)/(' בריאות א2'!$CP$28+' בריאות א2'!$CW$28))</f>
        <v>0</v>
      </c>
      <c r="BD49" s="79">
        <f>IF((' בריאות א2'!CT27+' בריאות א2'!DA27)=0,0,(' בריאות א2'!CT27+' בריאות א2'!DA27)/(' בריאות א2'!$CP$28+' בריאות א2'!$CW$28))</f>
        <v>0</v>
      </c>
      <c r="BE49" s="79">
        <f>IF((' בריאות א2'!CU27+' בריאות א2'!DB27)=0,0,(' בריאות א2'!CU27+' בריאות א2'!DB27)/(' בריאות א2'!$CP$28+' בריאות א2'!$CW$28))</f>
        <v>0</v>
      </c>
      <c r="BF49" s="79">
        <f>IF((' בריאות א2'!CV27+' בריאות א2'!DC27)=0,0,(' בריאות א2'!CV27+' בריאות א2'!DC27)/(' בריאות א2'!$CP$28+' בריאות א2'!$CW$28))</f>
        <v>0</v>
      </c>
      <c r="BG49" s="98">
        <f>SUM(BH49:BM49)</f>
        <v>0</v>
      </c>
      <c r="BH49" s="79">
        <f>IF((' בריאות א2'!DE27+' בריאות א2'!DL27)=0,0,(' בריאות א2'!DE27+' בריאות א2'!DL27)/(' בריאות א2'!$DD$28+' בריאות א2'!$DK$28))</f>
        <v>0</v>
      </c>
      <c r="BI49" s="79">
        <f>IF((' בריאות א2'!DF27+' בריאות א2'!DM27)=0,0,(' בריאות א2'!DF27+' בריאות א2'!DM27)/(' בריאות א2'!$DD$28+' בריאות א2'!$DK$28))</f>
        <v>0</v>
      </c>
      <c r="BJ49" s="79">
        <f>IF((' בריאות א2'!DG27+' בריאות א2'!DN27)=0,0,(' בריאות א2'!DG27+' בריאות א2'!DN27)/(' בריאות א2'!$DD$28+' בריאות א2'!$DK$28))</f>
        <v>0</v>
      </c>
      <c r="BK49" s="79">
        <f>IF((' בריאות א2'!DH27+' בריאות א2'!DO27)=0,0,(' בריאות א2'!DH27+' בריאות א2'!DO27)/(' בריאות א2'!$DD$28+' בריאות א2'!$DK$28))</f>
        <v>0</v>
      </c>
      <c r="BL49" s="79">
        <f>IF((' בריאות א2'!DI27+' בריאות א2'!DP27)=0,0,(' בריאות א2'!DI27+' בריאות א2'!DP27)/(' בריאות א2'!$DD$28+' בריאות א2'!$DK$28))</f>
        <v>0</v>
      </c>
      <c r="BM49" s="81">
        <f>IF((' בריאות א2'!DJ27+' בריאות א2'!DQ27)=0,0,(' בריאות א2'!DJ27+' בריאות א2'!DQ27)/(' בריאות א2'!$DD$28+' בריאות א2'!$DK$28))</f>
        <v>0</v>
      </c>
      <c r="BN49" s="366"/>
      <c r="BO49" s="366"/>
      <c r="BP49" s="366"/>
      <c r="BQ49" s="366"/>
      <c r="BR49" s="366"/>
      <c r="BS49" s="173"/>
    </row>
    <row r="50" spans="1:71" ht="13.5" hidden="1" thickBot="1" x14ac:dyDescent="0.25">
      <c r="A50" s="207">
        <v>5</v>
      </c>
      <c r="B50" s="208" t="s">
        <v>86</v>
      </c>
      <c r="C50" s="100">
        <f>SUM(C46:C49)</f>
        <v>0</v>
      </c>
      <c r="D50" s="103">
        <f t="shared" ref="D50:BM50" si="29">SUM(D46:D49)</f>
        <v>0</v>
      </c>
      <c r="E50" s="103">
        <f t="shared" si="29"/>
        <v>0</v>
      </c>
      <c r="F50" s="103">
        <f t="shared" si="29"/>
        <v>0</v>
      </c>
      <c r="G50" s="103">
        <f t="shared" si="29"/>
        <v>0</v>
      </c>
      <c r="H50" s="103">
        <f t="shared" si="29"/>
        <v>0</v>
      </c>
      <c r="I50" s="102">
        <f t="shared" si="29"/>
        <v>0</v>
      </c>
      <c r="J50" s="100">
        <f>SUM(J46:J49)</f>
        <v>0</v>
      </c>
      <c r="K50" s="103">
        <f t="shared" ref="K50" si="30">SUM(K46:K49)</f>
        <v>0</v>
      </c>
      <c r="L50" s="103">
        <f t="shared" si="29"/>
        <v>0</v>
      </c>
      <c r="M50" s="103">
        <f t="shared" si="29"/>
        <v>0</v>
      </c>
      <c r="N50" s="103">
        <f t="shared" si="29"/>
        <v>0</v>
      </c>
      <c r="O50" s="103">
        <f t="shared" si="29"/>
        <v>0</v>
      </c>
      <c r="P50" s="102">
        <f t="shared" si="29"/>
        <v>0</v>
      </c>
      <c r="Q50" s="100">
        <f>SUM(Q46:Q49)</f>
        <v>0</v>
      </c>
      <c r="R50" s="103">
        <f t="shared" ref="R50" si="31">SUM(R46:R49)</f>
        <v>0</v>
      </c>
      <c r="S50" s="103">
        <f t="shared" si="29"/>
        <v>0</v>
      </c>
      <c r="T50" s="103">
        <f t="shared" si="29"/>
        <v>0</v>
      </c>
      <c r="U50" s="103">
        <f t="shared" si="29"/>
        <v>0</v>
      </c>
      <c r="V50" s="103">
        <f t="shared" si="29"/>
        <v>0</v>
      </c>
      <c r="W50" s="102">
        <f t="shared" si="29"/>
        <v>0</v>
      </c>
      <c r="X50" s="100">
        <f>SUM(X46:X49)</f>
        <v>0</v>
      </c>
      <c r="Y50" s="103">
        <f>SUM(Y46:Y49)</f>
        <v>0</v>
      </c>
      <c r="Z50" s="103">
        <f t="shared" si="29"/>
        <v>0</v>
      </c>
      <c r="AA50" s="103">
        <f t="shared" si="29"/>
        <v>0</v>
      </c>
      <c r="AB50" s="103">
        <f t="shared" si="29"/>
        <v>0</v>
      </c>
      <c r="AC50" s="103">
        <f t="shared" si="29"/>
        <v>0</v>
      </c>
      <c r="AD50" s="102">
        <f t="shared" si="29"/>
        <v>0</v>
      </c>
      <c r="AE50" s="100">
        <f>SUM(AE46:AE49)</f>
        <v>0</v>
      </c>
      <c r="AF50" s="103">
        <f>SUM(AF46:AF49)</f>
        <v>0</v>
      </c>
      <c r="AG50" s="103">
        <f t="shared" si="29"/>
        <v>0</v>
      </c>
      <c r="AH50" s="103">
        <f t="shared" si="29"/>
        <v>0</v>
      </c>
      <c r="AI50" s="103">
        <f t="shared" si="29"/>
        <v>0</v>
      </c>
      <c r="AJ50" s="103">
        <f t="shared" si="29"/>
        <v>0</v>
      </c>
      <c r="AK50" s="102">
        <f t="shared" si="29"/>
        <v>0</v>
      </c>
      <c r="AL50" s="100">
        <f>SUM(AL46:AL49)</f>
        <v>0</v>
      </c>
      <c r="AM50" s="103">
        <f>SUM(AM46:AM49)</f>
        <v>0</v>
      </c>
      <c r="AN50" s="103">
        <f t="shared" si="29"/>
        <v>0</v>
      </c>
      <c r="AO50" s="103">
        <f t="shared" si="29"/>
        <v>0</v>
      </c>
      <c r="AP50" s="103">
        <f t="shared" si="29"/>
        <v>0</v>
      </c>
      <c r="AQ50" s="103">
        <f t="shared" si="29"/>
        <v>0</v>
      </c>
      <c r="AR50" s="102">
        <f t="shared" si="29"/>
        <v>0</v>
      </c>
      <c r="AS50" s="100">
        <f>SUM(AS46:AS49)</f>
        <v>0</v>
      </c>
      <c r="AT50" s="103">
        <f>SUM(AT46:AT49)</f>
        <v>0</v>
      </c>
      <c r="AU50" s="103">
        <f t="shared" si="29"/>
        <v>0</v>
      </c>
      <c r="AV50" s="103">
        <f t="shared" si="29"/>
        <v>0</v>
      </c>
      <c r="AW50" s="103">
        <f t="shared" si="29"/>
        <v>0</v>
      </c>
      <c r="AX50" s="103">
        <f t="shared" si="29"/>
        <v>0</v>
      </c>
      <c r="AY50" s="102">
        <f t="shared" si="29"/>
        <v>0</v>
      </c>
      <c r="AZ50" s="100">
        <f>SUM(AZ46:AZ49)</f>
        <v>0</v>
      </c>
      <c r="BA50" s="103">
        <f>SUM(BA46:BA49)</f>
        <v>0</v>
      </c>
      <c r="BB50" s="103">
        <f t="shared" si="29"/>
        <v>0</v>
      </c>
      <c r="BC50" s="103">
        <f t="shared" si="29"/>
        <v>0</v>
      </c>
      <c r="BD50" s="103">
        <f t="shared" si="29"/>
        <v>0</v>
      </c>
      <c r="BE50" s="103">
        <f t="shared" si="29"/>
        <v>0</v>
      </c>
      <c r="BF50" s="102">
        <f t="shared" si="29"/>
        <v>0</v>
      </c>
      <c r="BG50" s="100">
        <f>SUM(BG46:BG49)</f>
        <v>0</v>
      </c>
      <c r="BH50" s="103">
        <f>SUM(BH46:BH49)</f>
        <v>0</v>
      </c>
      <c r="BI50" s="103">
        <f t="shared" si="29"/>
        <v>0</v>
      </c>
      <c r="BJ50" s="103">
        <f t="shared" si="29"/>
        <v>0</v>
      </c>
      <c r="BK50" s="103">
        <f t="shared" si="29"/>
        <v>0</v>
      </c>
      <c r="BL50" s="103">
        <f t="shared" si="29"/>
        <v>0</v>
      </c>
      <c r="BM50" s="102">
        <f t="shared" si="29"/>
        <v>0</v>
      </c>
      <c r="BN50" s="366"/>
      <c r="BO50" s="366"/>
      <c r="BP50" s="366"/>
      <c r="BQ50" s="366"/>
      <c r="BR50" s="366"/>
      <c r="BS50" s="173"/>
    </row>
    <row r="51" spans="1:71" hidden="1" x14ac:dyDescent="0.2"/>
  </sheetData>
  <sheetProtection password="CC43" sheet="1" objects="1" scenarios="1" formatCells="0" formatColumns="0" formatRows="0"/>
  <mergeCells count="70">
    <mergeCell ref="B31:B33"/>
    <mergeCell ref="AE31:AK31"/>
    <mergeCell ref="AL31:AR31"/>
    <mergeCell ref="AS31:AY31"/>
    <mergeCell ref="AZ31:BF31"/>
    <mergeCell ref="BG31:BM31"/>
    <mergeCell ref="C31:I31"/>
    <mergeCell ref="J31:P31"/>
    <mergeCell ref="Q31:W31"/>
    <mergeCell ref="X31:AD31"/>
    <mergeCell ref="AS4:BF4"/>
    <mergeCell ref="AS5:AY5"/>
    <mergeCell ref="AZ5:BF5"/>
    <mergeCell ref="AS6:AS7"/>
    <mergeCell ref="B7:B8"/>
    <mergeCell ref="C4:P4"/>
    <mergeCell ref="Q4:AD4"/>
    <mergeCell ref="AE4:AR4"/>
    <mergeCell ref="C5:I5"/>
    <mergeCell ref="J5:P5"/>
    <mergeCell ref="Q5:W5"/>
    <mergeCell ref="X5:AD5"/>
    <mergeCell ref="AE5:AK5"/>
    <mergeCell ref="AL5:AR5"/>
    <mergeCell ref="Y6:AD6"/>
    <mergeCell ref="R6:W6"/>
    <mergeCell ref="AL6:AL7"/>
    <mergeCell ref="AZ6:AZ7"/>
    <mergeCell ref="BG6:BG7"/>
    <mergeCell ref="BU6:BU7"/>
    <mergeCell ref="D6:I6"/>
    <mergeCell ref="K6:P6"/>
    <mergeCell ref="BA6:BF6"/>
    <mergeCell ref="AT6:AY6"/>
    <mergeCell ref="AM6:AR6"/>
    <mergeCell ref="AF6:AK6"/>
    <mergeCell ref="C6:C7"/>
    <mergeCell ref="J6:J7"/>
    <mergeCell ref="Q6:Q7"/>
    <mergeCell ref="X6:X7"/>
    <mergeCell ref="AE6:AE7"/>
    <mergeCell ref="BG4:BM5"/>
    <mergeCell ref="BN4:CA4"/>
    <mergeCell ref="BN6:BN7"/>
    <mergeCell ref="BN5:BT5"/>
    <mergeCell ref="BU5:CA5"/>
    <mergeCell ref="BO6:BT6"/>
    <mergeCell ref="BH6:BM6"/>
    <mergeCell ref="CI5:CO5"/>
    <mergeCell ref="CB4:CO4"/>
    <mergeCell ref="CP4:DC4"/>
    <mergeCell ref="CP5:CV5"/>
    <mergeCell ref="CW5:DC5"/>
    <mergeCell ref="CB5:CH5"/>
    <mergeCell ref="DD4:DQ4"/>
    <mergeCell ref="DD5:DJ5"/>
    <mergeCell ref="DK5:DQ5"/>
    <mergeCell ref="DD6:DD7"/>
    <mergeCell ref="DK6:DK7"/>
    <mergeCell ref="CQ6:CV6"/>
    <mergeCell ref="CX6:DC6"/>
    <mergeCell ref="DL6:DQ6"/>
    <mergeCell ref="DE6:DJ6"/>
    <mergeCell ref="BV6:CA6"/>
    <mergeCell ref="CW6:CW7"/>
    <mergeCell ref="CB6:CB7"/>
    <mergeCell ref="CP6:CP7"/>
    <mergeCell ref="CC6:CH6"/>
    <mergeCell ref="CJ6:CO6"/>
    <mergeCell ref="CI6:CI7"/>
  </mergeCells>
  <hyperlinks>
    <hyperlink ref="B4" location="הוראות!A1" display="חזרה"/>
  </hyperlinks>
  <pageMargins left="0" right="0" top="0" bottom="0.98425196850393704" header="0" footer="0.51181102362204722"/>
  <pageSetup paperSize="9" fitToWidth="2" fitToHeight="2" orientation="landscape" r:id="rId1"/>
  <headerFooter alignWithMargins="0"/>
  <colBreaks count="5" manualBreakCount="5">
    <brk id="16" max="27" man="1"/>
    <brk id="30" max="27" man="1"/>
    <brk id="51" max="27" man="1"/>
    <brk id="72" max="27" man="1"/>
    <brk id="100" max="2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44"/>
  </sheetPr>
  <dimension ref="A1:BY39"/>
  <sheetViews>
    <sheetView showZeros="0" rightToLeft="1" zoomScaleNormal="100" zoomScaleSheetLayoutView="100" workbookViewId="0">
      <pane xSplit="4" ySplit="8" topLeftCell="AX9" activePane="bottomRight" state="frozen"/>
      <selection activeCell="G33" sqref="G33"/>
      <selection pane="topRight" activeCell="G33" sqref="G33"/>
      <selection pane="bottomLeft" activeCell="G33" sqref="G33"/>
      <selection pane="bottomRight" activeCell="BJ22" sqref="BJ22"/>
    </sheetView>
  </sheetViews>
  <sheetFormatPr defaultColWidth="9.140625" defaultRowHeight="12.75" x14ac:dyDescent="0.2"/>
  <cols>
    <col min="1" max="1" width="4" style="121" customWidth="1"/>
    <col min="2" max="3" width="9.140625" style="121"/>
    <col min="4" max="4" width="17.7109375" style="121" customWidth="1"/>
    <col min="5" max="7" width="7.7109375" style="121" customWidth="1"/>
    <col min="8" max="8" width="7.28515625" style="121" customWidth="1"/>
    <col min="9" max="14" width="7.7109375" style="121" customWidth="1"/>
    <col min="15" max="15" width="7.140625" style="121" customWidth="1"/>
    <col min="16" max="21" width="7.7109375" style="121" customWidth="1"/>
    <col min="22" max="22" width="7.5703125" style="121" customWidth="1"/>
    <col min="23" max="28" width="7.7109375" style="121" customWidth="1"/>
    <col min="29" max="29" width="7.28515625" style="121" customWidth="1"/>
    <col min="30" max="35" width="7.7109375" style="121" customWidth="1"/>
    <col min="36" max="36" width="7.5703125" style="121" customWidth="1"/>
    <col min="37" max="42" width="7.7109375" style="121" customWidth="1"/>
    <col min="43" max="43" width="7.28515625" style="121" customWidth="1"/>
    <col min="44" max="49" width="7.7109375" style="121" customWidth="1"/>
    <col min="50" max="50" width="7.42578125" style="121" customWidth="1"/>
    <col min="51" max="56" width="7.7109375" style="121" customWidth="1"/>
    <col min="57" max="57" width="7.140625" style="121" customWidth="1"/>
    <col min="58" max="63" width="7.7109375" style="121" customWidth="1"/>
    <col min="64" max="64" width="7.140625" style="121" customWidth="1"/>
    <col min="65" max="67" width="7.7109375" style="121" customWidth="1"/>
    <col min="68" max="68" width="6.7109375" style="121" customWidth="1"/>
    <col min="69" max="69" width="10.140625" style="121" customWidth="1"/>
    <col min="70" max="70" width="7.140625" style="121" customWidth="1"/>
    <col min="71" max="71" width="5.7109375" style="121" customWidth="1"/>
    <col min="72" max="72" width="10" style="121" customWidth="1"/>
    <col min="73" max="73" width="9.140625" style="121"/>
    <col min="74" max="74" width="26.5703125" style="121" customWidth="1"/>
    <col min="75" max="75" width="6.28515625" style="121" customWidth="1"/>
    <col min="76" max="16384" width="9.140625" style="121"/>
  </cols>
  <sheetData>
    <row r="1" spans="1:77" ht="18.75" x14ac:dyDescent="0.3">
      <c r="B1" s="158" t="str">
        <f>הוראות!B28</f>
        <v>נספח ב2 מדדי תביעות בביטוח בריאות</v>
      </c>
    </row>
    <row r="2" spans="1:77" ht="12.75" customHeight="1" x14ac:dyDescent="0.3">
      <c r="A2" s="268"/>
      <c r="B2" s="184" t="str">
        <f>הוראות!B13</f>
        <v>ק.ה.ר הקרן השתלמות לרוקחים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c r="BJ2" s="268"/>
      <c r="BK2" s="268"/>
      <c r="BL2" s="268"/>
      <c r="BM2" s="268"/>
      <c r="BN2" s="268"/>
      <c r="BO2" s="268"/>
      <c r="BP2" s="268"/>
      <c r="BQ2" s="268"/>
      <c r="BR2" s="268"/>
    </row>
    <row r="3" spans="1:77" ht="13.5" customHeight="1" x14ac:dyDescent="0.3">
      <c r="A3" s="158"/>
      <c r="B3" s="183" t="str">
        <f>CONCATENATE(הוראות!Z13,הוראות!F13)</f>
        <v>הנתונים ביחידות בודדות לשנת 2020</v>
      </c>
      <c r="F3" s="121">
        <f>E3-1</f>
        <v>-1</v>
      </c>
    </row>
    <row r="4" spans="1:77" x14ac:dyDescent="0.2">
      <c r="B4" s="182" t="s">
        <v>425</v>
      </c>
    </row>
    <row r="5" spans="1:77" ht="13.5" thickBot="1" x14ac:dyDescent="0.25"/>
    <row r="6" spans="1:77" x14ac:dyDescent="0.2">
      <c r="A6" s="269"/>
      <c r="B6" s="455" t="s">
        <v>179</v>
      </c>
      <c r="C6" s="440"/>
      <c r="D6" s="441"/>
      <c r="E6" s="452" t="s">
        <v>87</v>
      </c>
      <c r="F6" s="453"/>
      <c r="G6" s="453"/>
      <c r="H6" s="453"/>
      <c r="I6" s="453"/>
      <c r="J6" s="453"/>
      <c r="K6" s="454"/>
      <c r="L6" s="452" t="s">
        <v>88</v>
      </c>
      <c r="M6" s="453"/>
      <c r="N6" s="453"/>
      <c r="O6" s="453"/>
      <c r="P6" s="453"/>
      <c r="Q6" s="453"/>
      <c r="R6" s="454"/>
      <c r="S6" s="452" t="s">
        <v>89</v>
      </c>
      <c r="T6" s="453"/>
      <c r="U6" s="453"/>
      <c r="V6" s="453"/>
      <c r="W6" s="453"/>
      <c r="X6" s="453"/>
      <c r="Y6" s="454"/>
      <c r="Z6" s="452" t="s">
        <v>90</v>
      </c>
      <c r="AA6" s="453"/>
      <c r="AB6" s="453"/>
      <c r="AC6" s="453"/>
      <c r="AD6" s="453"/>
      <c r="AE6" s="453"/>
      <c r="AF6" s="454"/>
      <c r="AG6" s="452" t="s">
        <v>91</v>
      </c>
      <c r="AH6" s="453"/>
      <c r="AI6" s="453"/>
      <c r="AJ6" s="453"/>
      <c r="AK6" s="453"/>
      <c r="AL6" s="453"/>
      <c r="AM6" s="454"/>
      <c r="AN6" s="452" t="s">
        <v>92</v>
      </c>
      <c r="AO6" s="453"/>
      <c r="AP6" s="453"/>
      <c r="AQ6" s="453"/>
      <c r="AR6" s="453"/>
      <c r="AS6" s="453"/>
      <c r="AT6" s="454"/>
      <c r="AU6" s="452" t="s">
        <v>93</v>
      </c>
      <c r="AV6" s="453"/>
      <c r="AW6" s="453"/>
      <c r="AX6" s="453"/>
      <c r="AY6" s="453"/>
      <c r="AZ6" s="453"/>
      <c r="BA6" s="454"/>
      <c r="BB6" s="452" t="s">
        <v>94</v>
      </c>
      <c r="BC6" s="453"/>
      <c r="BD6" s="453"/>
      <c r="BE6" s="453"/>
      <c r="BF6" s="453"/>
      <c r="BG6" s="453"/>
      <c r="BH6" s="454"/>
      <c r="BI6" s="452" t="s">
        <v>95</v>
      </c>
      <c r="BJ6" s="453"/>
      <c r="BK6" s="453"/>
      <c r="BL6" s="453"/>
      <c r="BM6" s="453"/>
      <c r="BN6" s="453"/>
      <c r="BO6" s="454"/>
      <c r="BP6" s="279"/>
      <c r="BQ6" s="279"/>
      <c r="BR6" s="279"/>
      <c r="BS6" s="279"/>
      <c r="BT6" s="279"/>
      <c r="BU6" s="173"/>
    </row>
    <row r="7" spans="1:77" ht="25.5" customHeight="1" x14ac:dyDescent="0.2">
      <c r="A7" s="270"/>
      <c r="B7" s="456"/>
      <c r="C7" s="442"/>
      <c r="D7" s="443"/>
      <c r="E7" s="189" t="s">
        <v>182</v>
      </c>
      <c r="F7" s="47" t="s">
        <v>495</v>
      </c>
      <c r="G7" s="47" t="s">
        <v>496</v>
      </c>
      <c r="H7" s="47" t="s">
        <v>394</v>
      </c>
      <c r="I7" s="47" t="s">
        <v>395</v>
      </c>
      <c r="J7" s="47" t="s">
        <v>396</v>
      </c>
      <c r="K7" s="160" t="s">
        <v>41</v>
      </c>
      <c r="L7" s="189" t="s">
        <v>182</v>
      </c>
      <c r="M7" s="47" t="s">
        <v>495</v>
      </c>
      <c r="N7" s="47" t="s">
        <v>496</v>
      </c>
      <c r="O7" s="47" t="s">
        <v>394</v>
      </c>
      <c r="P7" s="47" t="s">
        <v>395</v>
      </c>
      <c r="Q7" s="47" t="s">
        <v>396</v>
      </c>
      <c r="R7" s="160" t="s">
        <v>41</v>
      </c>
      <c r="S7" s="189" t="s">
        <v>182</v>
      </c>
      <c r="T7" s="47" t="s">
        <v>495</v>
      </c>
      <c r="U7" s="47" t="s">
        <v>496</v>
      </c>
      <c r="V7" s="47" t="s">
        <v>394</v>
      </c>
      <c r="W7" s="47" t="s">
        <v>395</v>
      </c>
      <c r="X7" s="47" t="s">
        <v>396</v>
      </c>
      <c r="Y7" s="160" t="s">
        <v>41</v>
      </c>
      <c r="Z7" s="189" t="s">
        <v>182</v>
      </c>
      <c r="AA7" s="47" t="s">
        <v>495</v>
      </c>
      <c r="AB7" s="47" t="s">
        <v>496</v>
      </c>
      <c r="AC7" s="47" t="s">
        <v>394</v>
      </c>
      <c r="AD7" s="47" t="s">
        <v>395</v>
      </c>
      <c r="AE7" s="47" t="s">
        <v>396</v>
      </c>
      <c r="AF7" s="160" t="s">
        <v>41</v>
      </c>
      <c r="AG7" s="189" t="s">
        <v>182</v>
      </c>
      <c r="AH7" s="47" t="s">
        <v>495</v>
      </c>
      <c r="AI7" s="47" t="s">
        <v>496</v>
      </c>
      <c r="AJ7" s="47" t="s">
        <v>394</v>
      </c>
      <c r="AK7" s="47" t="s">
        <v>395</v>
      </c>
      <c r="AL7" s="47" t="s">
        <v>396</v>
      </c>
      <c r="AM7" s="160" t="s">
        <v>41</v>
      </c>
      <c r="AN7" s="189" t="s">
        <v>182</v>
      </c>
      <c r="AO7" s="47" t="s">
        <v>495</v>
      </c>
      <c r="AP7" s="47" t="s">
        <v>496</v>
      </c>
      <c r="AQ7" s="47" t="s">
        <v>394</v>
      </c>
      <c r="AR7" s="47" t="s">
        <v>395</v>
      </c>
      <c r="AS7" s="47" t="s">
        <v>396</v>
      </c>
      <c r="AT7" s="160" t="s">
        <v>41</v>
      </c>
      <c r="AU7" s="189" t="s">
        <v>182</v>
      </c>
      <c r="AV7" s="47" t="s">
        <v>495</v>
      </c>
      <c r="AW7" s="47" t="s">
        <v>496</v>
      </c>
      <c r="AX7" s="47" t="s">
        <v>394</v>
      </c>
      <c r="AY7" s="47" t="s">
        <v>395</v>
      </c>
      <c r="AZ7" s="47" t="s">
        <v>396</v>
      </c>
      <c r="BA7" s="160" t="s">
        <v>41</v>
      </c>
      <c r="BB7" s="189" t="s">
        <v>182</v>
      </c>
      <c r="BC7" s="47" t="s">
        <v>495</v>
      </c>
      <c r="BD7" s="47" t="s">
        <v>496</v>
      </c>
      <c r="BE7" s="47" t="s">
        <v>394</v>
      </c>
      <c r="BF7" s="47" t="s">
        <v>395</v>
      </c>
      <c r="BG7" s="47" t="s">
        <v>396</v>
      </c>
      <c r="BH7" s="160" t="s">
        <v>41</v>
      </c>
      <c r="BI7" s="189" t="s">
        <v>182</v>
      </c>
      <c r="BJ7" s="47" t="s">
        <v>495</v>
      </c>
      <c r="BK7" s="47" t="s">
        <v>496</v>
      </c>
      <c r="BL7" s="47" t="s">
        <v>394</v>
      </c>
      <c r="BM7" s="47" t="s">
        <v>395</v>
      </c>
      <c r="BN7" s="47" t="s">
        <v>396</v>
      </c>
      <c r="BO7" s="191" t="s">
        <v>41</v>
      </c>
      <c r="BP7" s="279"/>
      <c r="BQ7" s="279"/>
      <c r="BR7" s="279"/>
      <c r="BS7" s="279"/>
      <c r="BT7" s="279"/>
      <c r="BU7" s="173"/>
    </row>
    <row r="8" spans="1:77" ht="13.5" thickBot="1" x14ac:dyDescent="0.25">
      <c r="A8" s="271"/>
      <c r="B8" s="457"/>
      <c r="C8" s="444"/>
      <c r="D8" s="445"/>
      <c r="E8" s="193" t="s">
        <v>42</v>
      </c>
      <c r="F8" s="195" t="s">
        <v>43</v>
      </c>
      <c r="G8" s="195" t="s">
        <v>44</v>
      </c>
      <c r="H8" s="195" t="s">
        <v>45</v>
      </c>
      <c r="I8" s="195" t="s">
        <v>46</v>
      </c>
      <c r="J8" s="195" t="s">
        <v>47</v>
      </c>
      <c r="K8" s="196" t="s">
        <v>48</v>
      </c>
      <c r="L8" s="193" t="s">
        <v>49</v>
      </c>
      <c r="M8" s="195" t="s">
        <v>50</v>
      </c>
      <c r="N8" s="195" t="s">
        <v>51</v>
      </c>
      <c r="O8" s="195" t="s">
        <v>52</v>
      </c>
      <c r="P8" s="195" t="s">
        <v>53</v>
      </c>
      <c r="Q8" s="195" t="s">
        <v>54</v>
      </c>
      <c r="R8" s="196" t="s">
        <v>55</v>
      </c>
      <c r="S8" s="193" t="s">
        <v>56</v>
      </c>
      <c r="T8" s="195" t="s">
        <v>57</v>
      </c>
      <c r="U8" s="195" t="s">
        <v>58</v>
      </c>
      <c r="V8" s="195" t="s">
        <v>59</v>
      </c>
      <c r="W8" s="195" t="s">
        <v>60</v>
      </c>
      <c r="X8" s="195" t="s">
        <v>61</v>
      </c>
      <c r="Y8" s="196" t="s">
        <v>62</v>
      </c>
      <c r="Z8" s="193" t="s">
        <v>63</v>
      </c>
      <c r="AA8" s="195" t="s">
        <v>64</v>
      </c>
      <c r="AB8" s="195" t="s">
        <v>65</v>
      </c>
      <c r="AC8" s="195" t="s">
        <v>66</v>
      </c>
      <c r="AD8" s="195" t="s">
        <v>67</v>
      </c>
      <c r="AE8" s="195" t="s">
        <v>68</v>
      </c>
      <c r="AF8" s="196" t="s">
        <v>69</v>
      </c>
      <c r="AG8" s="193" t="s">
        <v>70</v>
      </c>
      <c r="AH8" s="195" t="s">
        <v>71</v>
      </c>
      <c r="AI8" s="195" t="s">
        <v>98</v>
      </c>
      <c r="AJ8" s="195" t="s">
        <v>99</v>
      </c>
      <c r="AK8" s="195" t="s">
        <v>100</v>
      </c>
      <c r="AL8" s="195" t="s">
        <v>101</v>
      </c>
      <c r="AM8" s="196" t="s">
        <v>102</v>
      </c>
      <c r="AN8" s="193" t="s">
        <v>103</v>
      </c>
      <c r="AO8" s="195" t="s">
        <v>104</v>
      </c>
      <c r="AP8" s="195" t="s">
        <v>105</v>
      </c>
      <c r="AQ8" s="195" t="s">
        <v>106</v>
      </c>
      <c r="AR8" s="195" t="s">
        <v>107</v>
      </c>
      <c r="AS8" s="195" t="s">
        <v>108</v>
      </c>
      <c r="AT8" s="196" t="s">
        <v>109</v>
      </c>
      <c r="AU8" s="193" t="s">
        <v>110</v>
      </c>
      <c r="AV8" s="195" t="s">
        <v>111</v>
      </c>
      <c r="AW8" s="195" t="s">
        <v>112</v>
      </c>
      <c r="AX8" s="195" t="s">
        <v>113</v>
      </c>
      <c r="AY8" s="195" t="s">
        <v>114</v>
      </c>
      <c r="AZ8" s="195" t="s">
        <v>115</v>
      </c>
      <c r="BA8" s="196" t="s">
        <v>116</v>
      </c>
      <c r="BB8" s="193" t="s">
        <v>117</v>
      </c>
      <c r="BC8" s="195" t="s">
        <v>118</v>
      </c>
      <c r="BD8" s="195" t="s">
        <v>119</v>
      </c>
      <c r="BE8" s="195" t="s">
        <v>120</v>
      </c>
      <c r="BF8" s="195" t="s">
        <v>121</v>
      </c>
      <c r="BG8" s="195" t="s">
        <v>122</v>
      </c>
      <c r="BH8" s="196" t="s">
        <v>123</v>
      </c>
      <c r="BI8" s="193" t="s">
        <v>124</v>
      </c>
      <c r="BJ8" s="195" t="s">
        <v>125</v>
      </c>
      <c r="BK8" s="195" t="s">
        <v>126</v>
      </c>
      <c r="BL8" s="195" t="s">
        <v>127</v>
      </c>
      <c r="BM8" s="195" t="s">
        <v>128</v>
      </c>
      <c r="BN8" s="195" t="s">
        <v>129</v>
      </c>
      <c r="BO8" s="196" t="s">
        <v>130</v>
      </c>
      <c r="BP8" s="280"/>
      <c r="BQ8" s="280"/>
      <c r="BR8" s="280"/>
      <c r="BS8" s="280"/>
      <c r="BT8" s="280"/>
      <c r="BU8" s="280"/>
      <c r="BV8" s="280"/>
      <c r="BW8" s="280"/>
      <c r="BX8" s="280"/>
      <c r="BY8" s="280"/>
    </row>
    <row r="9" spans="1:77" x14ac:dyDescent="0.2">
      <c r="A9" s="271" t="s">
        <v>72</v>
      </c>
      <c r="B9" s="201" t="s">
        <v>73</v>
      </c>
      <c r="C9" s="281"/>
      <c r="D9" s="282"/>
      <c r="E9" s="71"/>
      <c r="F9" s="73"/>
      <c r="G9" s="73"/>
      <c r="H9" s="73"/>
      <c r="I9" s="73"/>
      <c r="J9" s="73"/>
      <c r="K9" s="74"/>
      <c r="L9" s="71"/>
      <c r="M9" s="73"/>
      <c r="N9" s="73"/>
      <c r="O9" s="73"/>
      <c r="P9" s="73"/>
      <c r="Q9" s="73"/>
      <c r="R9" s="74"/>
      <c r="S9" s="71"/>
      <c r="T9" s="73"/>
      <c r="U9" s="73"/>
      <c r="V9" s="73"/>
      <c r="W9" s="73"/>
      <c r="X9" s="73"/>
      <c r="Y9" s="108"/>
      <c r="Z9" s="71"/>
      <c r="AA9" s="73"/>
      <c r="AB9" s="73"/>
      <c r="AC9" s="73"/>
      <c r="AD9" s="73"/>
      <c r="AE9" s="73"/>
      <c r="AF9" s="74"/>
      <c r="AG9" s="71"/>
      <c r="AH9" s="73"/>
      <c r="AI9" s="73"/>
      <c r="AJ9" s="73"/>
      <c r="AK9" s="73"/>
      <c r="AL9" s="73"/>
      <c r="AM9" s="74"/>
      <c r="AN9" s="71"/>
      <c r="AO9" s="73"/>
      <c r="AP9" s="73"/>
      <c r="AQ9" s="73"/>
      <c r="AR9" s="73"/>
      <c r="AS9" s="73"/>
      <c r="AT9" s="108"/>
      <c r="AU9" s="71"/>
      <c r="AV9" s="73"/>
      <c r="AW9" s="73"/>
      <c r="AX9" s="73"/>
      <c r="AY9" s="73"/>
      <c r="AZ9" s="73"/>
      <c r="BA9" s="74"/>
      <c r="BB9" s="71"/>
      <c r="BC9" s="73"/>
      <c r="BD9" s="73"/>
      <c r="BE9" s="73"/>
      <c r="BF9" s="73"/>
      <c r="BG9" s="73"/>
      <c r="BH9" s="74"/>
      <c r="BI9" s="71"/>
      <c r="BJ9" s="73"/>
      <c r="BK9" s="73"/>
      <c r="BL9" s="73"/>
      <c r="BM9" s="73"/>
      <c r="BN9" s="73"/>
      <c r="BO9" s="74"/>
      <c r="BP9" s="277"/>
      <c r="BQ9" s="277"/>
      <c r="BR9" s="277"/>
      <c r="BS9" s="277"/>
      <c r="BT9" s="277"/>
      <c r="BU9" s="173"/>
    </row>
    <row r="10" spans="1:77" x14ac:dyDescent="0.2">
      <c r="A10" s="202">
        <v>3</v>
      </c>
      <c r="B10" s="437" t="s">
        <v>500</v>
      </c>
      <c r="C10" s="438"/>
      <c r="D10" s="439"/>
      <c r="E10" s="234">
        <f>SUM(F10:K10)</f>
        <v>0</v>
      </c>
      <c r="F10" s="235">
        <f>IF((' בריאות א2'!D12+' בריאות א2'!K12)=0,0,(' בריאות א2'!D12+' בריאות א2'!K12)/(' בריאות א2'!$C$17+' בריאות א2'!$J$17))</f>
        <v>0</v>
      </c>
      <c r="G10" s="235">
        <f>IF((' בריאות א2'!E12+' בריאות א2'!L12)=0,0,(' בריאות א2'!E12+' בריאות א2'!L12)/(' בריאות א2'!$C$17+' בריאות א2'!$J$17))</f>
        <v>0</v>
      </c>
      <c r="H10" s="235">
        <f>IF((' בריאות א2'!F12+' בריאות א2'!M12)=0,0,(' בריאות א2'!F12+' בריאות א2'!M12)/(' בריאות א2'!$C$17+' בריאות א2'!$J$17))</f>
        <v>0</v>
      </c>
      <c r="I10" s="235">
        <f>IF((' בריאות א2'!G12+' בריאות א2'!N12)=0,0,(' בריאות א2'!G12+' בריאות א2'!N12)/(' בריאות א2'!$C$17+' בריאות א2'!$J$17))</f>
        <v>0</v>
      </c>
      <c r="J10" s="235">
        <f>IF((' בריאות א2'!H12+' בריאות א2'!O12)=0,0,(' בריאות א2'!H12+' בריאות א2'!O12)/(' בריאות א2'!$C$17+' בריאות א2'!$J$17))</f>
        <v>0</v>
      </c>
      <c r="K10" s="235">
        <f>IF((' בריאות א2'!I12+' בריאות א2'!P12)=0,0,(' בריאות א2'!I12+' בריאות א2'!P12)/(' בריאות א2'!$C$17+' בריאות א2'!$J$17))</f>
        <v>0</v>
      </c>
      <c r="L10" s="234">
        <f>SUM(M10:R10)</f>
        <v>0</v>
      </c>
      <c r="M10" s="235">
        <f>IF((' בריאות א2'!R12+' בריאות א2'!Y12)=0,0,(' בריאות א2'!R12+' בריאות א2'!Y12)/(' בריאות א2'!$Q$17+' בריאות א2'!$X$17))</f>
        <v>0</v>
      </c>
      <c r="N10" s="235">
        <f>IF((' בריאות א2'!S12+' בריאות א2'!Z12)=0,0,(' בריאות א2'!S12+' בריאות א2'!Z12)/(' בריאות א2'!$Q$17+' בריאות א2'!$X$17))</f>
        <v>0</v>
      </c>
      <c r="O10" s="235">
        <f>IF((' בריאות א2'!T12+' בריאות א2'!AA12)=0,0,(' בריאות א2'!T12+' בריאות א2'!AA12)/(' בריאות א2'!$Q$17+' בריאות א2'!$X$17))</f>
        <v>0</v>
      </c>
      <c r="P10" s="235">
        <f>IF((' בריאות א2'!U12+' בריאות א2'!AB12)=0,0,(' בריאות א2'!U12+' בריאות א2'!AB12)/(' בריאות א2'!$Q$17+' בריאות א2'!$X$17))</f>
        <v>0</v>
      </c>
      <c r="Q10" s="235">
        <f>IF((' בריאות א2'!V12+' בריאות א2'!AC12)=0,0,(' בריאות א2'!V12+' בריאות א2'!AC12)/(' בריאות א2'!$Q$17+' בריאות א2'!$X$17))</f>
        <v>0</v>
      </c>
      <c r="R10" s="235">
        <f>IF((' בריאות א2'!W12+' בריאות א2'!AD12)=0,0,(' בריאות א2'!W12+' בריאות א2'!AD12)/(' בריאות א2'!$Q$17+' בריאות א2'!$X$17))</f>
        <v>0</v>
      </c>
      <c r="S10" s="234">
        <f>SUM(T10:Y10)</f>
        <v>0</v>
      </c>
      <c r="T10" s="235">
        <f>IF((' בריאות א2'!AF12+' בריאות א2'!AM12)=0,0,(' בריאות א2'!AF12+' בריאות א2'!AM12)/(' בריאות א2'!$AE$17+' בריאות א2'!$AL$17))</f>
        <v>0</v>
      </c>
      <c r="U10" s="235">
        <f>IF((' בריאות א2'!AG12+' בריאות א2'!AN12)=0,0,(' בריאות א2'!AG12+' בריאות א2'!AN12)/(' בריאות א2'!$AE$17+' בריאות א2'!$AL$17))</f>
        <v>0</v>
      </c>
      <c r="V10" s="235">
        <f>IF((' בריאות א2'!AH12+' בריאות א2'!AO12)=0,0,(' בריאות א2'!AH12+' בריאות א2'!AO12)/(' בריאות א2'!$AE$17+' בריאות א2'!$AL$17))</f>
        <v>0</v>
      </c>
      <c r="W10" s="235">
        <f>IF((' בריאות א2'!AI12+' בריאות א2'!AP12)=0,0,(' בריאות א2'!AI12+' בריאות א2'!AP12)/(' בריאות א2'!$AE$17+' בריאות א2'!$AL$17))</f>
        <v>0</v>
      </c>
      <c r="X10" s="235">
        <f>IF((' בריאות א2'!AJ12+' בריאות א2'!AQ12)=0,0,(' בריאות א2'!AJ12+' בריאות א2'!AQ12)/(' בריאות א2'!$AE$17+' בריאות א2'!$AL$17))</f>
        <v>0</v>
      </c>
      <c r="Y10" s="235">
        <f>IF((' בריאות א2'!AK12+' בריאות א2'!AR12)=0,0,(' בריאות א2'!AK12+' בריאות א2'!AR12)/(' בריאות א2'!$AE$17+' בריאות א2'!$AL$17))</f>
        <v>0</v>
      </c>
      <c r="Z10" s="234">
        <f>SUM(AA10:AF10)</f>
        <v>0</v>
      </c>
      <c r="AA10" s="235">
        <f>IF((' בריאות א2'!AT12+' בריאות א2'!BA12)=0,0,(' בריאות א2'!AT12+' בריאות א2'!BA12)/(' בריאות א2'!$AZ$17+' בריאות א2'!$AS$17))</f>
        <v>0</v>
      </c>
      <c r="AB10" s="235">
        <f>IF((' בריאות א2'!AU12+' בריאות א2'!BB12)=0,0,(' בריאות א2'!AU12+' בריאות א2'!BB12)/(' בריאות א2'!$AZ$17+' בריאות א2'!$AS$17))</f>
        <v>0</v>
      </c>
      <c r="AC10" s="235">
        <f>IF((' בריאות א2'!AV12+' בריאות א2'!BC12)=0,0,(' בריאות א2'!AV12+' בריאות א2'!BC12)/(' בריאות א2'!$AZ$17+' בריאות א2'!$AS$17))</f>
        <v>0</v>
      </c>
      <c r="AD10" s="235">
        <f>IF((' בריאות א2'!AW12+' בריאות א2'!BD12)=0,0,(' בריאות א2'!AW12+' בריאות א2'!BD12)/(' בריאות א2'!$AZ$17+' בריאות א2'!$AS$17))</f>
        <v>0</v>
      </c>
      <c r="AE10" s="235">
        <f>IF((' בריאות א2'!AX12+' בריאות א2'!BE12)=0,0,(' בריאות א2'!AX12+' בריאות א2'!BE12)/(' בריאות א2'!$AZ$17+' בריאות א2'!$AS$17))</f>
        <v>0</v>
      </c>
      <c r="AF10" s="235">
        <f>IF((' בריאות א2'!AY12+' בריאות א2'!BF12)=0,0,(' בריאות א2'!AY12+' בריאות א2'!BF12)/(' בריאות א2'!$AZ$17+' בריאות א2'!$AS$17))</f>
        <v>0</v>
      </c>
      <c r="AG10" s="234">
        <f>SUM(AH10:AM10)</f>
        <v>0</v>
      </c>
      <c r="AH10" s="235">
        <f>IF(' בריאות א2'!BH12=0,0,' בריאות א2'!BH12/' בריאות א2'!$BG$17)</f>
        <v>0</v>
      </c>
      <c r="AI10" s="235">
        <f>IF(' בריאות א2'!BI12=0,0,' בריאות א2'!BI12/' בריאות א2'!$BG$17)</f>
        <v>0</v>
      </c>
      <c r="AJ10" s="235">
        <f>IF(' בריאות א2'!BJ12=0,0,' בריאות א2'!BJ12/' בריאות א2'!$BG$17)</f>
        <v>0</v>
      </c>
      <c r="AK10" s="235">
        <f>IF(' בריאות א2'!BK12=0,0,' בריאות א2'!BK12/' בריאות א2'!$BG$17)</f>
        <v>0</v>
      </c>
      <c r="AL10" s="235">
        <f>IF(' בריאות א2'!BL12=0,0,' בריאות א2'!BL12/' בריאות א2'!$BG$17)</f>
        <v>0</v>
      </c>
      <c r="AM10" s="235">
        <f>IF(' בריאות א2'!BM12=0,0,' בריאות א2'!BM12/' בריאות א2'!$BG$17)</f>
        <v>0</v>
      </c>
      <c r="AN10" s="234">
        <f>SUM(AO10:AT10)</f>
        <v>0</v>
      </c>
      <c r="AO10" s="235">
        <f>IF((' בריאות א2'!BO12+' בריאות א2'!BV12)=0,0,(' בריאות א2'!BO12+' בריאות א2'!BV12)/(' בריאות א2'!$BN$17+' בריאות א2'!$BU$17))</f>
        <v>0</v>
      </c>
      <c r="AP10" s="235">
        <f>IF((' בריאות א2'!BP12+' בריאות א2'!BW12)=0,0,(' בריאות א2'!BP12+' בריאות א2'!BW12)/(' בריאות א2'!$BN$17+' בריאות א2'!$BU$17))</f>
        <v>0</v>
      </c>
      <c r="AQ10" s="235">
        <f>IF((' בריאות א2'!BQ12+' בריאות א2'!BX12)=0,0,(' בריאות א2'!BQ12+' בריאות א2'!BX12)/(' בריאות א2'!$BN$17+' בריאות א2'!$BU$17))</f>
        <v>0</v>
      </c>
      <c r="AR10" s="235">
        <f>IF((' בריאות א2'!BR12+' בריאות א2'!BY12)=0,0,(' בריאות א2'!BR12+' בריאות א2'!BY12)/(' בריאות א2'!$BN$17+' בריאות א2'!$BU$17))</f>
        <v>0</v>
      </c>
      <c r="AS10" s="235">
        <f>IF((' בריאות א2'!BS12+' בריאות א2'!BZ12)=0,0,(' בריאות א2'!BS12+' בריאות א2'!BZ12)/(' בריאות א2'!$BN$17+' בריאות א2'!$BU$17))</f>
        <v>0</v>
      </c>
      <c r="AT10" s="235">
        <f>IF((' בריאות א2'!BT12+' בריאות א2'!CA12)=0,0,(' בריאות א2'!BT12+' בריאות א2'!CA12)/(' בריאות א2'!$BN$17+' בריאות א2'!$BU$17))</f>
        <v>0</v>
      </c>
      <c r="AU10" s="234">
        <f>SUM(AV10:BA10)</f>
        <v>0</v>
      </c>
      <c r="AV10" s="235">
        <f>IF((' בריאות א2'!CC12+' בריאות א2'!CJ12)=0,0,(' בריאות א2'!CC12+' בריאות א2'!CJ12)/(' בריאות א2'!$CB$17+' בריאות א2'!$CI$17))</f>
        <v>0</v>
      </c>
      <c r="AW10" s="235">
        <f>IF((' בריאות א2'!CD12+' בריאות א2'!CK12)=0,0,(' בריאות א2'!CD12+' בריאות א2'!CK12)/(' בריאות א2'!$CB$17+' בריאות א2'!$CI$17))</f>
        <v>0</v>
      </c>
      <c r="AX10" s="235">
        <f>IF((' בריאות א2'!CE12+' בריאות א2'!CL12)=0,0,(' בריאות א2'!CE12+' בריאות א2'!CL12)/(' בריאות א2'!$CB$17+' בריאות א2'!$CI$17))</f>
        <v>0</v>
      </c>
      <c r="AY10" s="235">
        <f>IF((' בריאות א2'!CF12+' בריאות א2'!CM12)=0,0,(' בריאות א2'!CF12+' בריאות א2'!CM12)/(' בריאות א2'!$CB$17+' בריאות א2'!$CI$17))</f>
        <v>0</v>
      </c>
      <c r="AZ10" s="235">
        <f>IF((' בריאות א2'!CG12+' בריאות א2'!CN12)=0,0,(' בריאות א2'!CG12+' בריאות א2'!CN12)/(' בריאות א2'!$CB$17+' בריאות א2'!$CI$17))</f>
        <v>0</v>
      </c>
      <c r="BA10" s="235">
        <f>IF((' בריאות א2'!CH12+' בריאות א2'!CO12)=0,0,(' בריאות א2'!CH12+' בריאות א2'!CO12)/(' בריאות א2'!$CB$17+' בריאות א2'!$CI$17))</f>
        <v>0</v>
      </c>
      <c r="BB10" s="234">
        <f>SUM(BC10:BH10)</f>
        <v>0</v>
      </c>
      <c r="BC10" s="235">
        <f>IF((' בריאות א2'!CQ12+' בריאות א2'!CX12)=0,0,(' בריאות א2'!CQ12+' בריאות א2'!CX12)/(' בריאות א2'!$CP$17+' בריאות א2'!$CW$17))</f>
        <v>0</v>
      </c>
      <c r="BD10" s="235">
        <f>IF((' בריאות א2'!CR12+' בריאות א2'!CY12)=0,0,(' בריאות א2'!CR12+' בריאות א2'!CY12)/(' בריאות א2'!$CP$17+' בריאות א2'!$CW$17))</f>
        <v>0</v>
      </c>
      <c r="BE10" s="235">
        <f>IF((' בריאות א2'!CS12+' בריאות א2'!CZ12)=0,0,(' בריאות א2'!CS12+' בריאות א2'!CZ12)/(' בריאות א2'!$CP$17+' בריאות א2'!$CW$17))</f>
        <v>0</v>
      </c>
      <c r="BF10" s="235">
        <f>IF((' בריאות א2'!CT12+' בריאות א2'!DA12)=0,0,(' בריאות א2'!CT12+' בריאות א2'!DA12)/(' בריאות א2'!$CP$17+' בריאות א2'!$CW$17))</f>
        <v>0</v>
      </c>
      <c r="BG10" s="235">
        <f>IF((' בריאות א2'!CU12+' בריאות א2'!DB12)=0,0,(' בריאות א2'!CU12+' בריאות א2'!DB12)/(' בריאות א2'!$CP$17+' בריאות א2'!$CW$17))</f>
        <v>0</v>
      </c>
      <c r="BH10" s="235">
        <f>IF((' בריאות א2'!CV12+' בריאות א2'!DC12)=0,0,(' בריאות א2'!CV12+' בריאות א2'!DC12)/(' בריאות א2'!$CP$17+' בריאות א2'!$CW$17))</f>
        <v>0</v>
      </c>
      <c r="BI10" s="234">
        <f>SUM(BJ10:BO10)</f>
        <v>0</v>
      </c>
      <c r="BJ10" s="235">
        <f>IF((' בריאות א2'!DE12+' בריאות א2'!DL12)=0,0,(' בריאות א2'!DE12+' בריאות א2'!DL12)/(' בריאות א2'!$DD$17+' בריאות א2'!$DK$17))</f>
        <v>0</v>
      </c>
      <c r="BK10" s="235">
        <f>IF((' בריאות א2'!DF12+' בריאות א2'!DM12)=0,0,(' בריאות א2'!DF12+' בריאות א2'!DM12)/(' בריאות א2'!$DD$17+' בריאות א2'!$DK$17))</f>
        <v>0</v>
      </c>
      <c r="BL10" s="235">
        <f>IF((' בריאות א2'!DG12+' בריאות א2'!DN12)=0,0,(' בריאות א2'!DG12+' בריאות א2'!DN12)/(' בריאות א2'!$DD$17+' בריאות א2'!$DK$17))</f>
        <v>0</v>
      </c>
      <c r="BM10" s="235">
        <f>IF((' בריאות א2'!DH12+' בריאות א2'!DO12)=0,0,(' בריאות א2'!DH12+' בריאות א2'!DO12)/(' בריאות א2'!$DD$17+' בריאות א2'!$DK$17))</f>
        <v>0</v>
      </c>
      <c r="BN10" s="235">
        <f>IF((' בריאות א2'!DI12+' בריאות א2'!DP12)=0,0,(' בריאות א2'!DI12+' בריאות א2'!DP12)/(' בריאות א2'!$DD$17+' בריאות א2'!$DK$17))</f>
        <v>0</v>
      </c>
      <c r="BO10" s="239">
        <f>IF((' בריאות א2'!DJ12+' בריאות א2'!DQ12)=0,0,(' בריאות א2'!DJ12+' בריאות א2'!DQ12)/(' בריאות א2'!$DD$17+' בריאות א2'!$DK$17))</f>
        <v>0</v>
      </c>
    </row>
    <row r="11" spans="1:77" x14ac:dyDescent="0.2">
      <c r="A11" s="300" t="s">
        <v>522</v>
      </c>
      <c r="B11" s="437" t="s">
        <v>499</v>
      </c>
      <c r="C11" s="438"/>
      <c r="D11" s="439"/>
      <c r="E11" s="234">
        <f>SUM(F11:K11)</f>
        <v>0</v>
      </c>
      <c r="F11" s="235">
        <f>IF((' בריאות א2'!D13+' בריאות א2'!K13)=0,0,(' בריאות א2'!D13+' בריאות א2'!K13)/(' בריאות א2'!$C$17+' בריאות א2'!$J$17))</f>
        <v>0</v>
      </c>
      <c r="G11" s="235">
        <f>IF((' בריאות א2'!E13+' בריאות א2'!L13)=0,0,(' בריאות א2'!E13+' בריאות א2'!L13)/(' בריאות א2'!$C$17+' בריאות א2'!$J$17))</f>
        <v>0</v>
      </c>
      <c r="H11" s="235">
        <f>IF((' בריאות א2'!F13+' בריאות א2'!M13)=0,0,(' בריאות א2'!F13+' בריאות א2'!M13)/(' בריאות א2'!$C$17+' בריאות א2'!$J$17))</f>
        <v>0</v>
      </c>
      <c r="I11" s="235">
        <f>IF((' בריאות א2'!G13+' בריאות א2'!N13)=0,0,(' בריאות א2'!G13+' בריאות א2'!N13)/(' בריאות א2'!$C$17+' בריאות א2'!$J$17))</f>
        <v>0</v>
      </c>
      <c r="J11" s="235">
        <f>IF((' בריאות א2'!H13+' בריאות א2'!O13)=0,0,(' בריאות א2'!H13+' בריאות א2'!O13)/(' בריאות א2'!$C$17+' בריאות א2'!$J$17))</f>
        <v>0</v>
      </c>
      <c r="K11" s="235">
        <f>IF((' בריאות א2'!I13+' בריאות א2'!P13)=0,0,(' בריאות א2'!I13+' בריאות א2'!P13)/(' בריאות א2'!$C$17+' בריאות א2'!$J$17))</f>
        <v>0</v>
      </c>
      <c r="L11" s="234">
        <f>SUM(M11:R11)</f>
        <v>0</v>
      </c>
      <c r="M11" s="235">
        <f>IF((' בריאות א2'!R13+' בריאות א2'!Y13)=0,0,(' בריאות א2'!R13+' בריאות א2'!Y13)/(' בריאות א2'!$Q$17+' בריאות א2'!$X$17))</f>
        <v>0</v>
      </c>
      <c r="N11" s="235">
        <f>IF((' בריאות א2'!S13+' בריאות א2'!Z13)=0,0,(' בריאות א2'!S13+' בריאות א2'!Z13)/(' בריאות א2'!$Q$17+' בריאות א2'!$X$17))</f>
        <v>0</v>
      </c>
      <c r="O11" s="235">
        <f>IF((' בריאות א2'!T13+' בריאות א2'!AA13)=0,0,(' בריאות א2'!T13+' בריאות א2'!AA13)/(' בריאות א2'!$Q$17+' בריאות א2'!$X$17))</f>
        <v>0</v>
      </c>
      <c r="P11" s="235">
        <f>IF((' בריאות א2'!U13+' בריאות א2'!AB13)=0,0,(' בריאות א2'!U13+' בריאות א2'!AB13)/(' בריאות א2'!$Q$17+' בריאות א2'!$X$17))</f>
        <v>0</v>
      </c>
      <c r="Q11" s="235">
        <f>IF((' בריאות א2'!V13+' בריאות א2'!AC13)=0,0,(' בריאות א2'!V13+' בריאות א2'!AC13)/(' בריאות א2'!$Q$17+' בריאות א2'!$X$17))</f>
        <v>0</v>
      </c>
      <c r="R11" s="235">
        <f>IF((' בריאות א2'!W13+' בריאות א2'!AD13)=0,0,(' בריאות א2'!W13+' בריאות א2'!AD13)/(' בריאות א2'!$Q$17+' בריאות א2'!$X$17))</f>
        <v>0</v>
      </c>
      <c r="S11" s="234">
        <f>SUM(T11:Y11)</f>
        <v>0</v>
      </c>
      <c r="T11" s="235">
        <f>IF((' בריאות א2'!AF13+' בריאות א2'!AM13)=0,0,(' בריאות א2'!AF13+' בריאות א2'!AM13)/(' בריאות א2'!$AE$17+' בריאות א2'!$AL$17))</f>
        <v>0</v>
      </c>
      <c r="U11" s="235">
        <f>IF((' בריאות א2'!AG13+' בריאות א2'!AN13)=0,0,(' בריאות א2'!AG13+' בריאות א2'!AN13)/(' בריאות א2'!$AE$17+' בריאות א2'!$AL$17))</f>
        <v>0</v>
      </c>
      <c r="V11" s="235">
        <f>IF((' בריאות א2'!AH13+' בריאות א2'!AO13)=0,0,(' בריאות א2'!AH13+' בריאות א2'!AO13)/(' בריאות א2'!$AE$17+' בריאות א2'!$AL$17))</f>
        <v>0</v>
      </c>
      <c r="W11" s="235">
        <f>IF((' בריאות א2'!AI13+' בריאות א2'!AP13)=0,0,(' בריאות א2'!AI13+' בריאות א2'!AP13)/(' בריאות א2'!$AE$17+' בריאות א2'!$AL$17))</f>
        <v>0</v>
      </c>
      <c r="X11" s="235">
        <f>IF((' בריאות א2'!AJ13+' בריאות א2'!AQ13)=0,0,(' בריאות א2'!AJ13+' בריאות א2'!AQ13)/(' בריאות א2'!$AE$17+' בריאות א2'!$AL$17))</f>
        <v>0</v>
      </c>
      <c r="Y11" s="235">
        <f>IF((' בריאות א2'!AK13+' בריאות א2'!AR13)=0,0,(' בריאות א2'!AK13+' בריאות א2'!AR13)/(' בריאות א2'!$AE$17+' בריאות א2'!$AL$17))</f>
        <v>0</v>
      </c>
      <c r="Z11" s="234">
        <f>SUM(AA11:AF11)</f>
        <v>0</v>
      </c>
      <c r="AA11" s="235">
        <f>IF((' בריאות א2'!AT13+' בריאות א2'!BA13)=0,0,(' בריאות א2'!AT13+' בריאות א2'!BA13)/(' בריאות א2'!$AZ$17+' בריאות א2'!$AS$17))</f>
        <v>0</v>
      </c>
      <c r="AB11" s="235">
        <f>IF((' בריאות א2'!AU13+' בריאות א2'!BB13)=0,0,(' בריאות א2'!AU13+' בריאות א2'!BB13)/(' בריאות א2'!$AZ$17+' בריאות א2'!$AS$17))</f>
        <v>0</v>
      </c>
      <c r="AC11" s="235">
        <f>IF((' בריאות א2'!AV13+' בריאות א2'!BC13)=0,0,(' בריאות א2'!AV13+' בריאות א2'!BC13)/(' בריאות א2'!$AZ$17+' בריאות א2'!$AS$17))</f>
        <v>0</v>
      </c>
      <c r="AD11" s="235">
        <f>IF((' בריאות א2'!AW13+' בריאות א2'!BD13)=0,0,(' בריאות א2'!AW13+' בריאות א2'!BD13)/(' בריאות א2'!$AZ$17+' בריאות א2'!$AS$17))</f>
        <v>0</v>
      </c>
      <c r="AE11" s="235">
        <f>IF((' בריאות א2'!AX13+' בריאות א2'!BE13)=0,0,(' בריאות א2'!AX13+' בריאות א2'!BE13)/(' בריאות א2'!$AZ$17+' בריאות א2'!$AS$17))</f>
        <v>0</v>
      </c>
      <c r="AF11" s="235">
        <f>IF((' בריאות א2'!AY13+' בריאות א2'!BF13)=0,0,(' בריאות א2'!AY13+' בריאות א2'!BF13)/(' בריאות א2'!$AZ$17+' בריאות א2'!$AS$17))</f>
        <v>0</v>
      </c>
      <c r="AG11" s="234">
        <f>SUM(AH11:AM11)</f>
        <v>0</v>
      </c>
      <c r="AH11" s="235">
        <f>IF(' בריאות א2'!BH13=0,0,' בריאות א2'!BH13/' בריאות א2'!$BG$17)</f>
        <v>0</v>
      </c>
      <c r="AI11" s="235">
        <f>IF(' בריאות א2'!BI13=0,0,' בריאות א2'!BI13/' בריאות א2'!$BG$17)</f>
        <v>0</v>
      </c>
      <c r="AJ11" s="235">
        <f>IF(' בריאות א2'!BJ13=0,0,' בריאות א2'!BJ13/' בריאות א2'!$BG$17)</f>
        <v>0</v>
      </c>
      <c r="AK11" s="235">
        <f>IF(' בריאות א2'!BK13=0,0,' בריאות א2'!BK13/' בריאות א2'!$BG$17)</f>
        <v>0</v>
      </c>
      <c r="AL11" s="235">
        <f>IF(' בריאות א2'!BL13=0,0,' בריאות א2'!BL13/' בריאות א2'!$BG$17)</f>
        <v>0</v>
      </c>
      <c r="AM11" s="235">
        <f>IF(' בריאות א2'!BM13=0,0,' בריאות א2'!BM13/' בריאות א2'!$BG$17)</f>
        <v>0</v>
      </c>
      <c r="AN11" s="234">
        <f>SUM(AO11:AT11)</f>
        <v>0</v>
      </c>
      <c r="AO11" s="235">
        <f>IF((' בריאות א2'!BO13+' בריאות א2'!BV13)=0,0,(' בריאות א2'!BO13+' בריאות א2'!BV13)/(' בריאות א2'!$BN$17+' בריאות א2'!$BU$17))</f>
        <v>0</v>
      </c>
      <c r="AP11" s="235">
        <f>IF((' בריאות א2'!BP13+' בריאות א2'!BW13)=0,0,(' בריאות א2'!BP13+' בריאות א2'!BW13)/(' בריאות א2'!$BN$17+' בריאות א2'!$BU$17))</f>
        <v>0</v>
      </c>
      <c r="AQ11" s="235">
        <f>IF((' בריאות א2'!BQ13+' בריאות א2'!BX13)=0,0,(' בריאות א2'!BQ13+' בריאות א2'!BX13)/(' בריאות א2'!$BN$17+' בריאות א2'!$BU$17))</f>
        <v>0</v>
      </c>
      <c r="AR11" s="235">
        <f>IF((' בריאות א2'!BR13+' בריאות א2'!BY13)=0,0,(' בריאות א2'!BR13+' בריאות א2'!BY13)/(' בריאות א2'!$BN$17+' בריאות א2'!$BU$17))</f>
        <v>0</v>
      </c>
      <c r="AS11" s="235">
        <f>IF((' בריאות א2'!BS13+' בריאות א2'!BZ13)=0,0,(' בריאות א2'!BS13+' בריאות א2'!BZ13)/(' בריאות א2'!$BN$17+' בריאות א2'!$BU$17))</f>
        <v>0</v>
      </c>
      <c r="AT11" s="235">
        <f>IF((' בריאות א2'!BT13+' בריאות א2'!CA13)=0,0,(' בריאות א2'!BT13+' בריאות א2'!CA13)/(' בריאות א2'!$BN$17+' בריאות א2'!$BU$17))</f>
        <v>0</v>
      </c>
      <c r="AU11" s="234">
        <f>SUM(AV11:BA11)</f>
        <v>0</v>
      </c>
      <c r="AV11" s="235">
        <f>IF((' בריאות א2'!CC13+' בריאות א2'!CJ13)=0,0,(' בריאות א2'!CC13+' בריאות א2'!CJ13)/(' בריאות א2'!$CB$17+' בריאות א2'!$CI$17))</f>
        <v>0</v>
      </c>
      <c r="AW11" s="235">
        <f>IF((' בריאות א2'!CD13+' בריאות א2'!CK13)=0,0,(' בריאות א2'!CD13+' בריאות א2'!CK13)/(' בריאות א2'!$CB$17+' בריאות א2'!$CI$17))</f>
        <v>0</v>
      </c>
      <c r="AX11" s="235">
        <f>IF((' בריאות א2'!CE13+' בריאות א2'!CL13)=0,0,(' בריאות א2'!CE13+' בריאות א2'!CL13)/(' בריאות א2'!$CB$17+' בריאות א2'!$CI$17))</f>
        <v>0</v>
      </c>
      <c r="AY11" s="235">
        <f>IF((' בריאות א2'!CF13+' בריאות א2'!CM13)=0,0,(' בריאות א2'!CF13+' בריאות א2'!CM13)/(' בריאות א2'!$CB$17+' בריאות א2'!$CI$17))</f>
        <v>0</v>
      </c>
      <c r="AZ11" s="235">
        <f>IF((' בריאות א2'!CG13+' בריאות א2'!CN13)=0,0,(' בריאות א2'!CG13+' בריאות א2'!CN13)/(' בריאות א2'!$CB$17+' בריאות א2'!$CI$17))</f>
        <v>0</v>
      </c>
      <c r="BA11" s="235">
        <f>IF((' בריאות א2'!CH13+' בריאות א2'!CO13)=0,0,(' בריאות א2'!CH13+' בריאות א2'!CO13)/(' בריאות א2'!$CB$17+' בריאות א2'!$CI$17))</f>
        <v>0</v>
      </c>
      <c r="BB11" s="234">
        <f>SUM(BC11:BH11)</f>
        <v>0</v>
      </c>
      <c r="BC11" s="235">
        <f>IF((' בריאות א2'!CQ13+' בריאות א2'!CX13)=0,0,(' בריאות א2'!CQ13+' בריאות א2'!CX13)/(' בריאות א2'!$CP$17+' בריאות א2'!$CW$17))</f>
        <v>0</v>
      </c>
      <c r="BD11" s="235">
        <f>IF((' בריאות א2'!CR13+' בריאות א2'!CY13)=0,0,(' בריאות א2'!CR13+' בריאות א2'!CY13)/(' בריאות א2'!$CP$17+' בריאות א2'!$CW$17))</f>
        <v>0</v>
      </c>
      <c r="BE11" s="235">
        <f>IF((' בריאות א2'!CS13+' בריאות א2'!CZ13)=0,0,(' בריאות א2'!CS13+' בריאות א2'!CZ13)/(' בריאות א2'!$CP$17+' בריאות א2'!$CW$17))</f>
        <v>0</v>
      </c>
      <c r="BF11" s="235">
        <f>IF((' בריאות א2'!CT13+' בריאות א2'!DA13)=0,0,(' בריאות א2'!CT13+' בריאות א2'!DA13)/(' בריאות א2'!$CP$17+' בריאות א2'!$CW$17))</f>
        <v>0</v>
      </c>
      <c r="BG11" s="235">
        <f>IF((' בריאות א2'!CU13+' בריאות א2'!DB13)=0,0,(' בריאות א2'!CU13+' בריאות א2'!DB13)/(' בריאות א2'!$CP$17+' בריאות א2'!$CW$17))</f>
        <v>0</v>
      </c>
      <c r="BH11" s="235">
        <f>IF((' בריאות א2'!CV13+' בריאות א2'!DC13)=0,0,(' בריאות א2'!CV13+' בריאות א2'!DC13)/(' בריאות א2'!$CP$17+' בריאות א2'!$CW$17))</f>
        <v>0</v>
      </c>
      <c r="BI11" s="234">
        <f>SUM(BJ11:BO11)</f>
        <v>0</v>
      </c>
      <c r="BJ11" s="235">
        <f>IF((' בריאות א2'!DE13+' בריאות א2'!DL13)=0,0,(' בריאות א2'!DE13+' בריאות א2'!DL13)/(' בריאות א2'!$DD$17+' בריאות א2'!$DK$17))</f>
        <v>0</v>
      </c>
      <c r="BK11" s="235">
        <f>IF((' בריאות א2'!DF13+' בריאות א2'!DM13)=0,0,(' בריאות א2'!DF13+' בריאות א2'!DM13)/(' בריאות א2'!$DD$17+' בריאות א2'!$DK$17))</f>
        <v>0</v>
      </c>
      <c r="BL11" s="235">
        <f>IF((' בריאות א2'!DG13+' בריאות א2'!DN13)=0,0,(' בריאות א2'!DG13+' בריאות א2'!DN13)/(' בריאות א2'!$DD$17+' בריאות א2'!$DK$17))</f>
        <v>0</v>
      </c>
      <c r="BM11" s="235">
        <f>IF((' בריאות א2'!DH13+' בריאות א2'!DO13)=0,0,(' בריאות א2'!DH13+' בריאות א2'!DO13)/(' בריאות א2'!$DD$17+' בריאות א2'!$DK$17))</f>
        <v>0</v>
      </c>
      <c r="BN11" s="235">
        <f>IF((' בריאות א2'!DI13+' בריאות א2'!DP13)=0,0,(' בריאות א2'!DI13+' בריאות א2'!DP13)/(' בריאות א2'!$DD$17+' בריאות א2'!$DK$17))</f>
        <v>0</v>
      </c>
      <c r="BO11" s="239">
        <f>IF((' בריאות א2'!DJ13+' בריאות א2'!DQ13)=0,0,(' בריאות א2'!DJ13+' בריאות א2'!DQ13)/(' בריאות א2'!$DD$17+' בריאות א2'!$DK$17))</f>
        <v>0</v>
      </c>
    </row>
    <row r="12" spans="1:77" x14ac:dyDescent="0.2">
      <c r="A12" s="202">
        <v>4</v>
      </c>
      <c r="B12" s="203" t="s">
        <v>77</v>
      </c>
      <c r="C12" s="272"/>
      <c r="D12" s="273"/>
      <c r="E12" s="78">
        <f>SUM(F12:K12)</f>
        <v>0</v>
      </c>
      <c r="F12" s="79">
        <f>IF((' בריאות א2'!D14+' בריאות א2'!K14)=0,0,(' בריאות א2'!D14+' בריאות א2'!K14)/(' בריאות א2'!$C$17+' בריאות א2'!$J$17))</f>
        <v>0</v>
      </c>
      <c r="G12" s="79">
        <f>IF((' בריאות א2'!E14+' בריאות א2'!L14)=0,0,(' בריאות א2'!E14+' בריאות א2'!L14)/(' בריאות א2'!$C$17+' בריאות א2'!$J$17))</f>
        <v>0</v>
      </c>
      <c r="H12" s="79">
        <f>IF((' בריאות א2'!F14+' בריאות א2'!M14)=0,0,(' בריאות א2'!F14+' בריאות א2'!M14)/(' בריאות א2'!$C$17+' בריאות א2'!$J$17))</f>
        <v>0</v>
      </c>
      <c r="I12" s="79">
        <f>IF((' בריאות א2'!G14+' בריאות א2'!N14)=0,0,(' בריאות א2'!G14+' בריאות א2'!N14)/(' בריאות א2'!$C$17+' בריאות א2'!$J$17))</f>
        <v>0</v>
      </c>
      <c r="J12" s="79">
        <f>IF((' בריאות א2'!H14+' בריאות א2'!O14)=0,0,(' בריאות א2'!H14+' בריאות א2'!O14)/(' בריאות א2'!$C$17+' בריאות א2'!$J$17))</f>
        <v>0</v>
      </c>
      <c r="K12" s="79">
        <f>IF((' בריאות א2'!I14+' בריאות א2'!P14)=0,0,(' בריאות א2'!I14+' בריאות א2'!P14)/(' בריאות א2'!$C$17+' בריאות א2'!$J$17))</f>
        <v>0</v>
      </c>
      <c r="L12" s="78">
        <f>SUM(M12:R12)</f>
        <v>0</v>
      </c>
      <c r="M12" s="79">
        <f>IF((' בריאות א2'!R14+' בריאות א2'!Y14)=0,0,(' בריאות א2'!R14+' בריאות א2'!Y14)/(' בריאות א2'!$Q$17+' בריאות א2'!$X$17))</f>
        <v>0</v>
      </c>
      <c r="N12" s="79">
        <f>IF((' בריאות א2'!S14+' בריאות א2'!Z14)=0,0,(' בריאות א2'!S14+' בריאות א2'!Z14)/(' בריאות א2'!$Q$17+' בריאות א2'!$X$17))</f>
        <v>0</v>
      </c>
      <c r="O12" s="79">
        <f>IF((' בריאות א2'!T14+' בריאות א2'!AA14)=0,0,(' בריאות א2'!T14+' בריאות א2'!AA14)/(' בריאות א2'!$Q$17+' בריאות א2'!$X$17))</f>
        <v>0</v>
      </c>
      <c r="P12" s="79">
        <f>IF((' בריאות א2'!U14+' בריאות א2'!AB14)=0,0,(' בריאות א2'!U14+' בריאות א2'!AB14)/(' בריאות א2'!$Q$17+' בריאות א2'!$X$17))</f>
        <v>0</v>
      </c>
      <c r="Q12" s="79">
        <f>IF((' בריאות א2'!V14+' בריאות א2'!AC14)=0,0,(' בריאות א2'!V14+' בריאות א2'!AC14)/(' בריאות א2'!$Q$17+' בריאות א2'!$X$17))</f>
        <v>0</v>
      </c>
      <c r="R12" s="79">
        <f>IF((' בריאות א2'!W14+' בריאות א2'!AD14)=0,0,(' בריאות א2'!W14+' בריאות א2'!AD14)/(' בריאות א2'!$Q$17+' בריאות א2'!$X$17))</f>
        <v>0</v>
      </c>
      <c r="S12" s="78">
        <f>SUM(T12:Y12)</f>
        <v>0</v>
      </c>
      <c r="T12" s="79">
        <f>IF((' בריאות א2'!AF14+' בריאות א2'!AM14)=0,0,(' בריאות א2'!AF14+' בריאות א2'!AM14)/(' בריאות א2'!$AE$17+' בריאות א2'!$AL$17))</f>
        <v>0</v>
      </c>
      <c r="U12" s="79">
        <f>IF((' בריאות א2'!AG14+' בריאות א2'!AN14)=0,0,(' בריאות א2'!AG14+' בריאות א2'!AN14)/(' בריאות א2'!$AE$17+' בריאות א2'!$AL$17))</f>
        <v>0</v>
      </c>
      <c r="V12" s="79">
        <f>IF((' בריאות א2'!AH14+' בריאות א2'!AO14)=0,0,(' בריאות א2'!AH14+' בריאות א2'!AO14)/(' בריאות א2'!$AE$17+' בריאות א2'!$AL$17))</f>
        <v>0</v>
      </c>
      <c r="W12" s="79">
        <f>IF((' בריאות א2'!AI14+' בריאות א2'!AP14)=0,0,(' בריאות א2'!AI14+' בריאות א2'!AP14)/(' בריאות א2'!$AE$17+' בריאות א2'!$AL$17))</f>
        <v>0</v>
      </c>
      <c r="X12" s="79">
        <f>IF((' בריאות א2'!AJ14+' בריאות א2'!AQ14)=0,0,(' בריאות א2'!AJ14+' בריאות א2'!AQ14)/(' בריאות א2'!$AE$17+' בריאות א2'!$AL$17))</f>
        <v>0</v>
      </c>
      <c r="Y12" s="79">
        <f>IF((' בריאות א2'!AK14+' בריאות א2'!AR14)=0,0,(' בריאות א2'!AK14+' בריאות א2'!AR14)/(' בריאות א2'!$AE$17+' בריאות א2'!$AL$17))</f>
        <v>0</v>
      </c>
      <c r="Z12" s="78">
        <f>SUM(AA12:AF12)</f>
        <v>0</v>
      </c>
      <c r="AA12" s="79">
        <f>IF((' בריאות א2'!AT14+' בריאות א2'!BA14)=0,0,(' בריאות א2'!AT14+' בריאות א2'!BA14)/(' בריאות א2'!$AZ$17+' בריאות א2'!$AS$17))</f>
        <v>0</v>
      </c>
      <c r="AB12" s="79">
        <f>IF((' בריאות א2'!AU14+' בריאות א2'!BB14)=0,0,(' בריאות א2'!AU14+' בריאות א2'!BB14)/(' בריאות א2'!$AZ$17+' בריאות א2'!$AS$17))</f>
        <v>0</v>
      </c>
      <c r="AC12" s="79">
        <f>IF((' בריאות א2'!AV14+' בריאות א2'!BC14)=0,0,(' בריאות א2'!AV14+' בריאות א2'!BC14)/(' בריאות א2'!$AZ$17+' בריאות א2'!$AS$17))</f>
        <v>0</v>
      </c>
      <c r="AD12" s="79">
        <f>IF((' בריאות א2'!AW14+' בריאות א2'!BD14)=0,0,(' בריאות א2'!AW14+' בריאות א2'!BD14)/(' בריאות א2'!$AZ$17+' בריאות א2'!$AS$17))</f>
        <v>0</v>
      </c>
      <c r="AE12" s="79">
        <f>IF((' בריאות א2'!AX14+' בריאות א2'!BE14)=0,0,(' בריאות א2'!AX14+' בריאות א2'!BE14)/(' בריאות א2'!$AZ$17+' בריאות א2'!$AS$17))</f>
        <v>0</v>
      </c>
      <c r="AF12" s="79">
        <f>IF((' בריאות א2'!AY14+' בריאות א2'!BF14)=0,0,(' בריאות א2'!AY14+' בריאות א2'!BF14)/(' בריאות א2'!$AZ$17+' בריאות א2'!$AS$17))</f>
        <v>0</v>
      </c>
      <c r="AG12" s="78">
        <f>SUM(AH12:AM12)</f>
        <v>0</v>
      </c>
      <c r="AH12" s="79">
        <f>IF(' בריאות א2'!BH14=0,0,' בריאות א2'!BH14/' בריאות א2'!$BG$17)</f>
        <v>0</v>
      </c>
      <c r="AI12" s="79">
        <f>IF(' בריאות א2'!BI14=0,0,' בריאות א2'!BI14/' בריאות א2'!$BG$17)</f>
        <v>0</v>
      </c>
      <c r="AJ12" s="79">
        <f>IF(' בריאות א2'!BJ14=0,0,' בריאות א2'!BJ14/' בריאות א2'!$BG$17)</f>
        <v>0</v>
      </c>
      <c r="AK12" s="79">
        <f>IF(' בריאות א2'!BK14=0,0,' בריאות א2'!BK14/' בריאות א2'!$BG$17)</f>
        <v>0</v>
      </c>
      <c r="AL12" s="79">
        <f>IF(' בריאות א2'!BL14=0,0,' בריאות א2'!BL14/' בריאות א2'!$BG$17)</f>
        <v>0</v>
      </c>
      <c r="AM12" s="79">
        <f>IF(' בריאות א2'!BM14=0,0,' בריאות א2'!BM14/' בריאות א2'!$BG$17)</f>
        <v>0</v>
      </c>
      <c r="AN12" s="78">
        <f>SUM(AO12:AT12)</f>
        <v>0</v>
      </c>
      <c r="AO12" s="79">
        <f>IF((' בריאות א2'!BO14+' בריאות א2'!BV14)=0,0,(' בריאות א2'!BO14+' בריאות א2'!BV14)/(' בריאות א2'!$BN$17+' בריאות א2'!$BU$17))</f>
        <v>0</v>
      </c>
      <c r="AP12" s="79">
        <f>IF((' בריאות א2'!BP14+' בריאות א2'!BW14)=0,0,(' בריאות א2'!BP14+' בריאות א2'!BW14)/(' בריאות א2'!$BN$17+' בריאות א2'!$BU$17))</f>
        <v>0</v>
      </c>
      <c r="AQ12" s="79">
        <f>IF((' בריאות א2'!BQ14+' בריאות א2'!BX14)=0,0,(' בריאות א2'!BQ14+' בריאות א2'!BX14)/(' בריאות א2'!$BN$17+' בריאות א2'!$BU$17))</f>
        <v>0</v>
      </c>
      <c r="AR12" s="79">
        <f>IF((' בריאות א2'!BR14+' בריאות א2'!BY14)=0,0,(' בריאות א2'!BR14+' בריאות א2'!BY14)/(' בריאות א2'!$BN$17+' בריאות א2'!$BU$17))</f>
        <v>0</v>
      </c>
      <c r="AS12" s="79">
        <f>IF((' בריאות א2'!BS14+' בריאות א2'!BZ14)=0,0,(' בריאות א2'!BS14+' בריאות א2'!BZ14)/(' בריאות א2'!$BN$17+' בריאות א2'!$BU$17))</f>
        <v>0</v>
      </c>
      <c r="AT12" s="79">
        <f>IF((' בריאות א2'!BT14+' בריאות א2'!CA14)=0,0,(' בריאות א2'!BT14+' בריאות א2'!CA14)/(' בריאות א2'!$BN$17+' בריאות א2'!$BU$17))</f>
        <v>0</v>
      </c>
      <c r="AU12" s="78">
        <f>SUM(AV12:BA12)</f>
        <v>0</v>
      </c>
      <c r="AV12" s="79">
        <f>IF((' בריאות א2'!CC14+' בריאות א2'!CJ14)=0,0,(' בריאות א2'!CC14+' בריאות א2'!CJ14)/(' בריאות א2'!$CB$17+' בריאות א2'!$CI$17))</f>
        <v>0</v>
      </c>
      <c r="AW12" s="79">
        <f>IF((' בריאות א2'!CD14+' בריאות א2'!CK14)=0,0,(' בריאות א2'!CD14+' בריאות א2'!CK14)/(' בריאות א2'!$CB$17+' בריאות א2'!$CI$17))</f>
        <v>0</v>
      </c>
      <c r="AX12" s="79">
        <f>IF((' בריאות א2'!CE14+' בריאות א2'!CL14)=0,0,(' בריאות א2'!CE14+' בריאות א2'!CL14)/(' בריאות א2'!$CB$17+' בריאות א2'!$CI$17))</f>
        <v>0</v>
      </c>
      <c r="AY12" s="79">
        <f>IF((' בריאות א2'!CF14+' בריאות א2'!CM14)=0,0,(' בריאות א2'!CF14+' בריאות א2'!CM14)/(' בריאות א2'!$CB$17+' בריאות א2'!$CI$17))</f>
        <v>0</v>
      </c>
      <c r="AZ12" s="79">
        <f>IF((' בריאות א2'!CG14+' בריאות א2'!CN14)=0,0,(' בריאות א2'!CG14+' בריאות א2'!CN14)/(' בריאות א2'!$CB$17+' בריאות א2'!$CI$17))</f>
        <v>0</v>
      </c>
      <c r="BA12" s="79">
        <f>IF((' בריאות א2'!CH14+' בריאות א2'!CO14)=0,0,(' בריאות א2'!CH14+' בריאות א2'!CO14)/(' בריאות א2'!$CB$17+' בריאות א2'!$CI$17))</f>
        <v>0</v>
      </c>
      <c r="BB12" s="78">
        <f>SUM(BC12:BH12)</f>
        <v>0</v>
      </c>
      <c r="BC12" s="79">
        <f>IF((' בריאות א2'!CQ14+' בריאות א2'!CX14)=0,0,(' בריאות א2'!CQ14+' בריאות א2'!CX14)/(' בריאות א2'!$CP$17+' בריאות א2'!$CW$17))</f>
        <v>0</v>
      </c>
      <c r="BD12" s="79">
        <f>IF((' בריאות א2'!CR14+' בריאות א2'!CY14)=0,0,(' בריאות א2'!CR14+' בריאות א2'!CY14)/(' בריאות א2'!$CP$17+' בריאות א2'!$CW$17))</f>
        <v>0</v>
      </c>
      <c r="BE12" s="79">
        <f>IF((' בריאות א2'!CS14+' בריאות א2'!CZ14)=0,0,(' בריאות א2'!CS14+' בריאות א2'!CZ14)/(' בריאות א2'!$CP$17+' בריאות א2'!$CW$17))</f>
        <v>0</v>
      </c>
      <c r="BF12" s="79">
        <f>IF((' בריאות א2'!CT14+' בריאות א2'!DA14)=0,0,(' בריאות א2'!CT14+' בריאות א2'!DA14)/(' בריאות א2'!$CP$17+' בריאות א2'!$CW$17))</f>
        <v>0</v>
      </c>
      <c r="BG12" s="79">
        <f>IF((' בריאות א2'!CU14+' בריאות א2'!DB14)=0,0,(' בריאות א2'!CU14+' בריאות א2'!DB14)/(' בריאות א2'!$CP$17+' בריאות א2'!$CW$17))</f>
        <v>0</v>
      </c>
      <c r="BH12" s="79">
        <f>IF((' בריאות א2'!CV14+' בריאות א2'!DC14)=0,0,(' בריאות א2'!CV14+' בריאות א2'!DC14)/(' בריאות א2'!$CP$17+' בריאות א2'!$CW$17))</f>
        <v>0</v>
      </c>
      <c r="BI12" s="78">
        <f>SUM(BJ12:BO12)</f>
        <v>0</v>
      </c>
      <c r="BJ12" s="79">
        <f>IF((' בריאות א2'!DE14+' בריאות א2'!DL14)=0,0,(' בריאות א2'!DE14+' בריאות א2'!DL14)/(' בריאות א2'!$DD$17+' בריאות א2'!$DK$17))</f>
        <v>0</v>
      </c>
      <c r="BK12" s="79">
        <f>IF((' בריאות א2'!DF14+' בריאות א2'!DM14)=0,0,(' בריאות א2'!DF14+' בריאות א2'!DM14)/(' בריאות א2'!$DD$17+' בריאות א2'!$DK$17))</f>
        <v>0</v>
      </c>
      <c r="BL12" s="79">
        <f>IF((' בריאות א2'!DG14+' בריאות א2'!DN14)=0,0,(' בריאות א2'!DG14+' בריאות א2'!DN14)/(' בריאות א2'!$DD$17+' בריאות א2'!$DK$17))</f>
        <v>0</v>
      </c>
      <c r="BM12" s="79">
        <f>IF((' בריאות א2'!DH14+' בריאות א2'!DO14)=0,0,(' בריאות א2'!DH14+' בריאות א2'!DO14)/(' בריאות א2'!$DD$17+' בריאות א2'!$DK$17))</f>
        <v>0</v>
      </c>
      <c r="BN12" s="79">
        <f>IF((' בריאות א2'!DI14+' בריאות א2'!DP14)=0,0,(' בריאות א2'!DI14+' בריאות א2'!DP14)/(' בריאות א2'!$DD$17+' בריאות א2'!$DK$17))</f>
        <v>0</v>
      </c>
      <c r="BO12" s="81">
        <f>IF((' בריאות א2'!DJ14+' בריאות א2'!DQ14)=0,0,(' בריאות א2'!DJ14+' בריאות א2'!DQ14)/(' בריאות א2'!$DD$17+' בריאות א2'!$DK$17))</f>
        <v>0</v>
      </c>
    </row>
    <row r="13" spans="1:77" x14ac:dyDescent="0.2">
      <c r="A13" s="202">
        <v>5</v>
      </c>
      <c r="B13" s="298" t="s">
        <v>78</v>
      </c>
      <c r="C13" s="299"/>
      <c r="D13" s="299"/>
      <c r="E13" s="78">
        <f>SUM(F13:K13)</f>
        <v>0</v>
      </c>
      <c r="F13" s="79">
        <f>IF((' בריאות א2'!D15+' בריאות א2'!K15)=0,0,(' בריאות א2'!D15+' בריאות א2'!K15)/(' בריאות א2'!$C$17+' בריאות א2'!$J$17))</f>
        <v>0</v>
      </c>
      <c r="G13" s="79">
        <f>IF((' בריאות א2'!E15+' בריאות א2'!L15)=0,0,(' בריאות א2'!E15+' בריאות א2'!L15)/(' בריאות א2'!$C$17+' בריאות א2'!$J$17))</f>
        <v>0</v>
      </c>
      <c r="H13" s="79">
        <f>IF((' בריאות א2'!F15+' בריאות א2'!M15)=0,0,(' בריאות א2'!F15+' בריאות א2'!M15)/(' בריאות א2'!$C$17+' בריאות א2'!$J$17))</f>
        <v>0</v>
      </c>
      <c r="I13" s="79">
        <f>IF((' בריאות א2'!G15+' בריאות א2'!N15)=0,0,(' בריאות א2'!G15+' בריאות א2'!N15)/(' בריאות א2'!$C$17+' בריאות א2'!$J$17))</f>
        <v>0</v>
      </c>
      <c r="J13" s="79">
        <f>IF((' בריאות א2'!H15+' בריאות א2'!O15)=0,0,(' בריאות א2'!H15+' בריאות א2'!O15)/(' בריאות א2'!$C$17+' בריאות א2'!$J$17))</f>
        <v>0</v>
      </c>
      <c r="K13" s="79">
        <f>IF((' בריאות א2'!I15+' בריאות א2'!P15)=0,0,(' בריאות א2'!I15+' בריאות א2'!P15)/(' בריאות א2'!$C$17+' בריאות א2'!$J$17))</f>
        <v>0</v>
      </c>
      <c r="L13" s="78">
        <f>SUM(M13:R13)</f>
        <v>0</v>
      </c>
      <c r="M13" s="79">
        <f>IF((' בריאות א2'!R15+' בריאות א2'!Y15)=0,0,(' בריאות א2'!R15+' בריאות א2'!Y15)/(' בריאות א2'!$Q$17+' בריאות א2'!$X$17))</f>
        <v>0</v>
      </c>
      <c r="N13" s="79">
        <f>IF((' בריאות א2'!S15+' בריאות א2'!Z15)=0,0,(' בריאות א2'!S15+' בריאות א2'!Z15)/(' בריאות א2'!$Q$17+' בריאות א2'!$X$17))</f>
        <v>0</v>
      </c>
      <c r="O13" s="79">
        <f>IF((' בריאות א2'!T15+' בריאות א2'!AA15)=0,0,(' בריאות א2'!T15+' בריאות א2'!AA15)/(' בריאות א2'!$Q$17+' בריאות א2'!$X$17))</f>
        <v>0</v>
      </c>
      <c r="P13" s="79">
        <f>IF((' בריאות א2'!U15+' בריאות א2'!AB15)=0,0,(' בריאות א2'!U15+' בריאות א2'!AB15)/(' בריאות א2'!$Q$17+' בריאות א2'!$X$17))</f>
        <v>0</v>
      </c>
      <c r="Q13" s="79">
        <f>IF((' בריאות א2'!V15+' בריאות א2'!AC15)=0,0,(' בריאות א2'!V15+' בריאות א2'!AC15)/(' בריאות א2'!$Q$17+' בריאות א2'!$X$17))</f>
        <v>0</v>
      </c>
      <c r="R13" s="79">
        <f>IF((' בריאות א2'!W15+' בריאות א2'!AD15)=0,0,(' בריאות א2'!W15+' בריאות א2'!AD15)/(' בריאות א2'!$Q$17+' בריאות א2'!$X$17))</f>
        <v>0</v>
      </c>
      <c r="S13" s="78">
        <f>SUM(T13:Y13)</f>
        <v>0</v>
      </c>
      <c r="T13" s="79">
        <f>IF((' בריאות א2'!AF15+' בריאות א2'!AM15)=0,0,(' בריאות א2'!AF15+' בריאות א2'!AM15)/(' בריאות א2'!$AE$17+' בריאות א2'!$AL$17))</f>
        <v>0</v>
      </c>
      <c r="U13" s="79">
        <f>IF((' בריאות א2'!AG15+' בריאות א2'!AN15)=0,0,(' בריאות א2'!AG15+' בריאות א2'!AN15)/(' בריאות א2'!$AE$17+' בריאות א2'!$AL$17))</f>
        <v>0</v>
      </c>
      <c r="V13" s="79">
        <f>IF((' בריאות א2'!AH15+' בריאות א2'!AO15)=0,0,(' בריאות א2'!AH15+' בריאות א2'!AO15)/(' בריאות א2'!$AE$17+' בריאות א2'!$AL$17))</f>
        <v>0</v>
      </c>
      <c r="W13" s="79">
        <f>IF((' בריאות א2'!AI15+' בריאות א2'!AP15)=0,0,(' בריאות א2'!AI15+' בריאות א2'!AP15)/(' בריאות א2'!$AE$17+' בריאות א2'!$AL$17))</f>
        <v>0</v>
      </c>
      <c r="X13" s="79">
        <f>IF((' בריאות א2'!AJ15+' בריאות א2'!AQ15)=0,0,(' בריאות א2'!AJ15+' בריאות א2'!AQ15)/(' בריאות א2'!$AE$17+' בריאות א2'!$AL$17))</f>
        <v>0</v>
      </c>
      <c r="Y13" s="79">
        <f>IF((' בריאות א2'!AK15+' בריאות א2'!AR15)=0,0,(' בריאות א2'!AK15+' בריאות א2'!AR15)/(' בריאות א2'!$AE$17+' בריאות א2'!$AL$17))</f>
        <v>0</v>
      </c>
      <c r="Z13" s="78">
        <f>SUM(AA13:AF13)</f>
        <v>0</v>
      </c>
      <c r="AA13" s="79">
        <f>IF((' בריאות א2'!AT15+' בריאות א2'!BA15)=0,0,(' בריאות א2'!AT15+' בריאות א2'!BA15)/(' בריאות א2'!$AZ$17+' בריאות א2'!$AS$17))</f>
        <v>0</v>
      </c>
      <c r="AB13" s="79">
        <f>IF((' בריאות א2'!AU15+' בריאות א2'!BB15)=0,0,(' בריאות א2'!AU15+' בריאות א2'!BB15)/(' בריאות א2'!$AZ$17+' בריאות א2'!$AS$17))</f>
        <v>0</v>
      </c>
      <c r="AC13" s="79">
        <f>IF((' בריאות א2'!AV15+' בריאות א2'!BC15)=0,0,(' בריאות א2'!AV15+' בריאות א2'!BC15)/(' בריאות א2'!$AZ$17+' בריאות א2'!$AS$17))</f>
        <v>0</v>
      </c>
      <c r="AD13" s="79">
        <f>IF((' בריאות א2'!AW15+' בריאות א2'!BD15)=0,0,(' בריאות א2'!AW15+' בריאות א2'!BD15)/(' בריאות א2'!$AZ$17+' בריאות א2'!$AS$17))</f>
        <v>0</v>
      </c>
      <c r="AE13" s="79">
        <f>IF((' בריאות א2'!AX15+' בריאות א2'!BE15)=0,0,(' בריאות א2'!AX15+' בריאות א2'!BE15)/(' בריאות א2'!$AZ$17+' בריאות א2'!$AS$17))</f>
        <v>0</v>
      </c>
      <c r="AF13" s="79">
        <f>IF((' בריאות א2'!AY15+' בריאות א2'!BF15)=0,0,(' בריאות א2'!AY15+' בריאות א2'!BF15)/(' בריאות א2'!$AZ$17+' בריאות א2'!$AS$17))</f>
        <v>0</v>
      </c>
      <c r="AG13" s="78">
        <f>SUM(AH13:AM13)</f>
        <v>0</v>
      </c>
      <c r="AH13" s="79">
        <f>IF(' בריאות א2'!BH15=0,0,' בריאות א2'!BH15/' בריאות א2'!$BG$17)</f>
        <v>0</v>
      </c>
      <c r="AI13" s="79">
        <f>IF(' בריאות א2'!BI15=0,0,' בריאות א2'!BI15/' בריאות א2'!$BG$17)</f>
        <v>0</v>
      </c>
      <c r="AJ13" s="79">
        <f>IF(' בריאות א2'!BJ15=0,0,' בריאות א2'!BJ15/' בריאות א2'!$BG$17)</f>
        <v>0</v>
      </c>
      <c r="AK13" s="79">
        <f>IF(' בריאות א2'!BK15=0,0,' בריאות א2'!BK15/' בריאות א2'!$BG$17)</f>
        <v>0</v>
      </c>
      <c r="AL13" s="79">
        <f>IF(' בריאות א2'!BL15=0,0,' בריאות א2'!BL15/' בריאות א2'!$BG$17)</f>
        <v>0</v>
      </c>
      <c r="AM13" s="79">
        <f>IF(' בריאות א2'!BM15=0,0,' בריאות א2'!BM15/' בריאות א2'!$BG$17)</f>
        <v>0</v>
      </c>
      <c r="AN13" s="78">
        <f>SUM(AO13:AT13)</f>
        <v>0</v>
      </c>
      <c r="AO13" s="79">
        <f>IF((' בריאות א2'!BO15+' בריאות א2'!BV15)=0,0,(' בריאות א2'!BO15+' בריאות א2'!BV15)/(' בריאות א2'!$BN$17+' בריאות א2'!$BU$17))</f>
        <v>0</v>
      </c>
      <c r="AP13" s="79">
        <f>IF((' בריאות א2'!BP15+' בריאות א2'!BW15)=0,0,(' בריאות א2'!BP15+' בריאות א2'!BW15)/(' בריאות א2'!$BN$17+' בריאות א2'!$BU$17))</f>
        <v>0</v>
      </c>
      <c r="AQ13" s="79">
        <f>IF((' בריאות א2'!BQ15+' בריאות א2'!BX15)=0,0,(' בריאות א2'!BQ15+' בריאות א2'!BX15)/(' בריאות א2'!$BN$17+' בריאות א2'!$BU$17))</f>
        <v>0</v>
      </c>
      <c r="AR13" s="79">
        <f>IF((' בריאות א2'!BR15+' בריאות א2'!BY15)=0,0,(' בריאות א2'!BR15+' בריאות א2'!BY15)/(' בריאות א2'!$BN$17+' בריאות א2'!$BU$17))</f>
        <v>0</v>
      </c>
      <c r="AS13" s="79">
        <f>IF((' בריאות א2'!BS15+' בריאות א2'!BZ15)=0,0,(' בריאות א2'!BS15+' בריאות א2'!BZ15)/(' בריאות א2'!$BN$17+' בריאות א2'!$BU$17))</f>
        <v>0</v>
      </c>
      <c r="AT13" s="79">
        <f>IF((' בריאות א2'!BT15+' בריאות א2'!CA15)=0,0,(' בריאות א2'!BT15+' בריאות א2'!CA15)/(' בריאות א2'!$BN$17+' בריאות א2'!$BU$17))</f>
        <v>0</v>
      </c>
      <c r="AU13" s="78">
        <f>SUM(AV13:BA13)</f>
        <v>0</v>
      </c>
      <c r="AV13" s="79">
        <f>IF((' בריאות א2'!CC15+' בריאות א2'!CJ15)=0,0,(' בריאות א2'!CC15+' בריאות א2'!CJ15)/(' בריאות א2'!$CB$17+' בריאות א2'!$CI$17))</f>
        <v>0</v>
      </c>
      <c r="AW13" s="79">
        <f>IF((' בריאות א2'!CD15+' בריאות א2'!CK15)=0,0,(' בריאות א2'!CD15+' בריאות א2'!CK15)/(' בריאות א2'!$CB$17+' בריאות א2'!$CI$17))</f>
        <v>0</v>
      </c>
      <c r="AX13" s="79">
        <f>IF((' בריאות א2'!CE15+' בריאות א2'!CL15)=0,0,(' בריאות א2'!CE15+' בריאות א2'!CL15)/(' בריאות א2'!$CB$17+' בריאות א2'!$CI$17))</f>
        <v>0</v>
      </c>
      <c r="AY13" s="79">
        <f>IF((' בריאות א2'!CF15+' בריאות א2'!CM15)=0,0,(' בריאות א2'!CF15+' בריאות א2'!CM15)/(' בריאות א2'!$CB$17+' בריאות א2'!$CI$17))</f>
        <v>0</v>
      </c>
      <c r="AZ13" s="79">
        <f>IF((' בריאות א2'!CG15+' בריאות א2'!CN15)=0,0,(' בריאות א2'!CG15+' בריאות א2'!CN15)/(' בריאות א2'!$CB$17+' בריאות א2'!$CI$17))</f>
        <v>0</v>
      </c>
      <c r="BA13" s="79">
        <f>IF((' בריאות א2'!CH15+' בריאות א2'!CO15)=0,0,(' בריאות א2'!CH15+' בריאות א2'!CO15)/(' בריאות א2'!$CB$17+' בריאות א2'!$CI$17))</f>
        <v>0</v>
      </c>
      <c r="BB13" s="78">
        <f>SUM(BC13:BH13)</f>
        <v>0</v>
      </c>
      <c r="BC13" s="79">
        <f>IF((' בריאות א2'!CQ15+' בריאות א2'!CX15)=0,0,(' בריאות א2'!CQ15+' בריאות א2'!CX15)/(' בריאות א2'!$CP$17+' בריאות א2'!$CW$17))</f>
        <v>0</v>
      </c>
      <c r="BD13" s="79">
        <f>IF((' בריאות א2'!CR15+' בריאות א2'!CY15)=0,0,(' בריאות א2'!CR15+' בריאות א2'!CY15)/(' בריאות א2'!$CP$17+' בריאות א2'!$CW$17))</f>
        <v>0</v>
      </c>
      <c r="BE13" s="79">
        <f>IF((' בריאות א2'!CS15+' בריאות א2'!CZ15)=0,0,(' בריאות א2'!CS15+' בריאות א2'!CZ15)/(' בריאות א2'!$CP$17+' בריאות א2'!$CW$17))</f>
        <v>0</v>
      </c>
      <c r="BF13" s="79">
        <f>IF((' בריאות א2'!CT15+' בריאות א2'!DA15)=0,0,(' בריאות א2'!CT15+' בריאות א2'!DA15)/(' בריאות א2'!$CP$17+' בריאות א2'!$CW$17))</f>
        <v>0</v>
      </c>
      <c r="BG13" s="79">
        <f>IF((' בריאות א2'!CU15+' בריאות א2'!DB15)=0,0,(' בריאות א2'!CU15+' בריאות א2'!DB15)/(' בריאות א2'!$CP$17+' בריאות א2'!$CW$17))</f>
        <v>0</v>
      </c>
      <c r="BH13" s="79">
        <f>IF((' בריאות א2'!CV15+' בריאות א2'!DC15)=0,0,(' בריאות א2'!CV15+' בריאות א2'!DC15)/(' בריאות א2'!$CP$17+' בריאות א2'!$CW$17))</f>
        <v>0</v>
      </c>
      <c r="BI13" s="78">
        <f>SUM(BJ13:BO13)</f>
        <v>0</v>
      </c>
      <c r="BJ13" s="79">
        <f>IF((' בריאות א2'!DE15+' בריאות א2'!DL15)=0,0,(' בריאות א2'!DE15+' בריאות א2'!DL15)/(' בריאות א2'!$DD$17+' בריאות א2'!$DK$17))</f>
        <v>0</v>
      </c>
      <c r="BK13" s="79">
        <f>IF((' בריאות א2'!DF15+' בריאות א2'!DM15)=0,0,(' בריאות א2'!DF15+' בריאות א2'!DM15)/(' בריאות א2'!$DD$17+' בריאות א2'!$DK$17))</f>
        <v>0</v>
      </c>
      <c r="BL13" s="79">
        <f>IF((' בריאות א2'!DG15+' בריאות א2'!DN15)=0,0,(' בריאות א2'!DG15+' בריאות א2'!DN15)/(' בריאות א2'!$DD$17+' בריאות א2'!$DK$17))</f>
        <v>0</v>
      </c>
      <c r="BM13" s="79">
        <f>IF((' בריאות א2'!DH15+' בריאות א2'!DO15)=0,0,(' בריאות א2'!DH15+' בריאות א2'!DO15)/(' בריאות א2'!$DD$17+' בריאות א2'!$DK$17))</f>
        <v>0</v>
      </c>
      <c r="BN13" s="79">
        <f>IF((' בריאות א2'!DI15+' בריאות א2'!DP15)=0,0,(' בריאות א2'!DI15+' בריאות א2'!DP15)/(' בריאות א2'!$DD$17+' בריאות א2'!$DK$17))</f>
        <v>0</v>
      </c>
      <c r="BO13" s="81">
        <f>IF((' בריאות א2'!DJ15+' בריאות א2'!DQ15)=0,0,(' בריאות א2'!DJ15+' בריאות א2'!DQ15)/(' בריאות א2'!$DD$17+' בריאות א2'!$DK$17))</f>
        <v>0</v>
      </c>
    </row>
    <row r="14" spans="1:77" x14ac:dyDescent="0.2">
      <c r="A14" s="202">
        <v>6</v>
      </c>
      <c r="B14" s="298" t="s">
        <v>79</v>
      </c>
      <c r="C14" s="299"/>
      <c r="D14" s="299"/>
      <c r="E14" s="78">
        <f>SUM(F14:K14)</f>
        <v>0</v>
      </c>
      <c r="F14" s="79">
        <f>IF((' בריאות א2'!D16+' בריאות א2'!K16)=0,0,(' בריאות א2'!D16+' בריאות א2'!K16)/(' בריאות א2'!$C$17+' בריאות א2'!$J$17))</f>
        <v>0</v>
      </c>
      <c r="G14" s="79">
        <f>IF((' בריאות א2'!E16+' בריאות א2'!L16)=0,0,(' בריאות א2'!E16+' בריאות א2'!L16)/(' בריאות א2'!$C$17+' בריאות א2'!$J$17))</f>
        <v>0</v>
      </c>
      <c r="H14" s="79">
        <f>IF((' בריאות א2'!F16+' בריאות א2'!M16)=0,0,(' בריאות א2'!F16+' בריאות א2'!M16)/(' בריאות א2'!$C$17+' בריאות א2'!$J$17))</f>
        <v>0</v>
      </c>
      <c r="I14" s="79">
        <f>IF((' בריאות א2'!G16+' בריאות א2'!N16)=0,0,(' בריאות א2'!G16+' בריאות א2'!N16)/(' בריאות א2'!$C$17+' בריאות א2'!$J$17))</f>
        <v>0</v>
      </c>
      <c r="J14" s="79">
        <f>IF((' בריאות א2'!H16+' בריאות א2'!O16)=0,0,(' בריאות א2'!H16+' בריאות א2'!O16)/(' בריאות א2'!$C$17+' בריאות א2'!$J$17))</f>
        <v>0</v>
      </c>
      <c r="K14" s="79">
        <f>IF((' בריאות א2'!I16+' בריאות א2'!P16)=0,0,(' בריאות א2'!I16+' בריאות א2'!P16)/(' בריאות א2'!$C$17+' בריאות א2'!$J$17))</f>
        <v>0</v>
      </c>
      <c r="L14" s="78">
        <f>SUM(M14:R14)</f>
        <v>0</v>
      </c>
      <c r="M14" s="79">
        <f>IF((' בריאות א2'!R16+' בריאות א2'!Y16)=0,0,(' בריאות א2'!R16+' בריאות א2'!Y16)/(' בריאות א2'!$Q$17+' בריאות א2'!$X$17))</f>
        <v>0</v>
      </c>
      <c r="N14" s="79">
        <f>IF((' בריאות א2'!S16+' בריאות א2'!Z16)=0,0,(' בריאות א2'!S16+' בריאות א2'!Z16)/(' בריאות א2'!$Q$17+' בריאות א2'!$X$17))</f>
        <v>0</v>
      </c>
      <c r="O14" s="79">
        <f>IF((' בריאות א2'!T16+' בריאות א2'!AA16)=0,0,(' בריאות א2'!T16+' בריאות א2'!AA16)/(' בריאות א2'!$Q$17+' בריאות א2'!$X$17))</f>
        <v>0</v>
      </c>
      <c r="P14" s="79">
        <f>IF((' בריאות א2'!U16+' בריאות א2'!AB16)=0,0,(' בריאות א2'!U16+' בריאות א2'!AB16)/(' בריאות א2'!$Q$17+' בריאות א2'!$X$17))</f>
        <v>0</v>
      </c>
      <c r="Q14" s="79">
        <f>IF((' בריאות א2'!V16+' בריאות א2'!AC16)=0,0,(' בריאות א2'!V16+' בריאות א2'!AC16)/(' בריאות א2'!$Q$17+' בריאות א2'!$X$17))</f>
        <v>0</v>
      </c>
      <c r="R14" s="79">
        <f>IF((' בריאות א2'!W16+' בריאות א2'!AD16)=0,0,(' בריאות א2'!W16+' בריאות א2'!AD16)/(' בריאות א2'!$Q$17+' בריאות א2'!$X$17))</f>
        <v>0</v>
      </c>
      <c r="S14" s="78">
        <f>SUM(T14:Y14)</f>
        <v>0</v>
      </c>
      <c r="T14" s="79">
        <f>IF((' בריאות א2'!AF16+' בריאות א2'!AM16)=0,0,(' בריאות א2'!AF16+' בריאות א2'!AM16)/(' בריאות א2'!$AE$17+' בריאות א2'!$AL$17))</f>
        <v>0</v>
      </c>
      <c r="U14" s="79">
        <f>IF((' בריאות א2'!AG16+' בריאות א2'!AN16)=0,0,(' בריאות א2'!AG16+' בריאות א2'!AN16)/(' בריאות א2'!$AE$17+' בריאות א2'!$AL$17))</f>
        <v>0</v>
      </c>
      <c r="V14" s="79">
        <f>IF((' בריאות א2'!AH16+' בריאות א2'!AO16)=0,0,(' בריאות א2'!AH16+' בריאות א2'!AO16)/(' בריאות א2'!$AE$17+' בריאות א2'!$AL$17))</f>
        <v>0</v>
      </c>
      <c r="W14" s="79">
        <f>IF((' בריאות א2'!AI16+' בריאות א2'!AP16)=0,0,(' בריאות א2'!AI16+' בריאות א2'!AP16)/(' בריאות א2'!$AE$17+' בריאות א2'!$AL$17))</f>
        <v>0</v>
      </c>
      <c r="X14" s="79">
        <f>IF((' בריאות א2'!AJ16+' בריאות א2'!AQ16)=0,0,(' בריאות א2'!AJ16+' בריאות א2'!AQ16)/(' בריאות א2'!$AE$17+' בריאות א2'!$AL$17))</f>
        <v>0</v>
      </c>
      <c r="Y14" s="79">
        <f>IF((' בריאות א2'!AK16+' בריאות א2'!AR16)=0,0,(' בריאות א2'!AK16+' בריאות א2'!AR16)/(' בריאות א2'!$AE$17+' בריאות א2'!$AL$17))</f>
        <v>0</v>
      </c>
      <c r="Z14" s="78">
        <f>SUM(AA14:AF14)</f>
        <v>0</v>
      </c>
      <c r="AA14" s="79">
        <f>IF((' בריאות א2'!AT16+' בריאות א2'!BA16)=0,0,(' בריאות א2'!AT16+' בריאות א2'!BA16)/(' בריאות א2'!$AZ$17+' בריאות א2'!$AS$17))</f>
        <v>0</v>
      </c>
      <c r="AB14" s="79">
        <f>IF((' בריאות א2'!AU16+' בריאות א2'!BB16)=0,0,(' בריאות א2'!AU16+' בריאות א2'!BB16)/(' בריאות א2'!$AZ$17+' בריאות א2'!$AS$17))</f>
        <v>0</v>
      </c>
      <c r="AC14" s="79">
        <f>IF((' בריאות א2'!AV16+' בריאות א2'!BC16)=0,0,(' בריאות א2'!AV16+' בריאות א2'!BC16)/(' בריאות א2'!$AZ$17+' בריאות א2'!$AS$17))</f>
        <v>0</v>
      </c>
      <c r="AD14" s="79">
        <f>IF((' בריאות א2'!AW16+' בריאות א2'!BD16)=0,0,(' בריאות א2'!AW16+' בריאות א2'!BD16)/(' בריאות א2'!$AZ$17+' בריאות א2'!$AS$17))</f>
        <v>0</v>
      </c>
      <c r="AE14" s="79">
        <f>IF((' בריאות א2'!AX16+' בריאות א2'!BE16)=0,0,(' בריאות א2'!AX16+' בריאות א2'!BE16)/(' בריאות א2'!$AZ$17+' בריאות א2'!$AS$17))</f>
        <v>0</v>
      </c>
      <c r="AF14" s="79">
        <f>IF((' בריאות א2'!AY16+' בריאות א2'!BF16)=0,0,(' בריאות א2'!AY16+' בריאות א2'!BF16)/(' בריאות א2'!$AZ$17+' בריאות א2'!$AS$17))</f>
        <v>0</v>
      </c>
      <c r="AG14" s="78">
        <f>SUM(AH14:AM14)</f>
        <v>0</v>
      </c>
      <c r="AH14" s="79">
        <f>IF(' בריאות א2'!BH16=0,0,' בריאות א2'!BH16/' בריאות א2'!$BG$17)</f>
        <v>0</v>
      </c>
      <c r="AI14" s="79">
        <f>IF(' בריאות א2'!BI16=0,0,' בריאות א2'!BI16/' בריאות א2'!$BG$17)</f>
        <v>0</v>
      </c>
      <c r="AJ14" s="79">
        <f>IF(' בריאות א2'!BJ16=0,0,' בריאות א2'!BJ16/' בריאות א2'!$BG$17)</f>
        <v>0</v>
      </c>
      <c r="AK14" s="79">
        <f>IF(' בריאות א2'!BK16=0,0,' בריאות א2'!BK16/' בריאות א2'!$BG$17)</f>
        <v>0</v>
      </c>
      <c r="AL14" s="79">
        <f>IF(' בריאות א2'!BL16=0,0,' בריאות א2'!BL16/' בריאות א2'!$BG$17)</f>
        <v>0</v>
      </c>
      <c r="AM14" s="79">
        <f>IF(' בריאות א2'!BM16=0,0,' בריאות א2'!BM16/' בריאות א2'!$BG$17)</f>
        <v>0</v>
      </c>
      <c r="AN14" s="78">
        <f>SUM(AO14:AT14)</f>
        <v>0</v>
      </c>
      <c r="AO14" s="79">
        <f>IF((' בריאות א2'!BO16+' בריאות א2'!BV16)=0,0,(' בריאות א2'!BO16+' בריאות א2'!BV16)/(' בריאות א2'!$BN$17+' בריאות א2'!$BU$17))</f>
        <v>0</v>
      </c>
      <c r="AP14" s="79">
        <f>IF((' בריאות א2'!BP16+' בריאות א2'!BW16)=0,0,(' בריאות א2'!BP16+' בריאות א2'!BW16)/(' בריאות א2'!$BN$17+' בריאות א2'!$BU$17))</f>
        <v>0</v>
      </c>
      <c r="AQ14" s="79">
        <f>IF((' בריאות א2'!BQ16+' בריאות א2'!BX16)=0,0,(' בריאות א2'!BQ16+' בריאות א2'!BX16)/(' בריאות א2'!$BN$17+' בריאות א2'!$BU$17))</f>
        <v>0</v>
      </c>
      <c r="AR14" s="79">
        <f>IF((' בריאות א2'!BR16+' בריאות א2'!BY16)=0,0,(' בריאות א2'!BR16+' בריאות א2'!BY16)/(' בריאות א2'!$BN$17+' בריאות א2'!$BU$17))</f>
        <v>0</v>
      </c>
      <c r="AS14" s="79">
        <f>IF((' בריאות א2'!BS16+' בריאות א2'!BZ16)=0,0,(' בריאות א2'!BS16+' בריאות א2'!BZ16)/(' בריאות א2'!$BN$17+' בריאות א2'!$BU$17))</f>
        <v>0</v>
      </c>
      <c r="AT14" s="79">
        <f>IF((' בריאות א2'!BT16+' בריאות א2'!CA16)=0,0,(' בריאות א2'!BT16+' בריאות א2'!CA16)/(' בריאות א2'!$BN$17+' בריאות א2'!$BU$17))</f>
        <v>0</v>
      </c>
      <c r="AU14" s="78">
        <f>SUM(AV14:BA14)</f>
        <v>0</v>
      </c>
      <c r="AV14" s="79">
        <f>IF((' בריאות א2'!CC16+' בריאות א2'!CJ16)=0,0,(' בריאות א2'!CC16+' בריאות א2'!CJ16)/(' בריאות א2'!$CB$17+' בריאות א2'!$CI$17))</f>
        <v>0</v>
      </c>
      <c r="AW14" s="79">
        <f>IF((' בריאות א2'!CD16+' בריאות א2'!CK16)=0,0,(' בריאות א2'!CD16+' בריאות א2'!CK16)/(' בריאות א2'!$CB$17+' בריאות א2'!$CI$17))</f>
        <v>0</v>
      </c>
      <c r="AX14" s="79">
        <f>IF((' בריאות א2'!CE16+' בריאות א2'!CL16)=0,0,(' בריאות א2'!CE16+' בריאות א2'!CL16)/(' בריאות א2'!$CB$17+' בריאות א2'!$CI$17))</f>
        <v>0</v>
      </c>
      <c r="AY14" s="79">
        <f>IF((' בריאות א2'!CF16+' בריאות א2'!CM16)=0,0,(' בריאות א2'!CF16+' בריאות א2'!CM16)/(' בריאות א2'!$CB$17+' בריאות א2'!$CI$17))</f>
        <v>0</v>
      </c>
      <c r="AZ14" s="79">
        <f>IF((' בריאות א2'!CG16+' בריאות א2'!CN16)=0,0,(' בריאות א2'!CG16+' בריאות א2'!CN16)/(' בריאות א2'!$CB$17+' בריאות א2'!$CI$17))</f>
        <v>0</v>
      </c>
      <c r="BA14" s="79">
        <f>IF((' בריאות א2'!CH16+' בריאות א2'!CO16)=0,0,(' בריאות א2'!CH16+' בריאות א2'!CO16)/(' בריאות א2'!$CB$17+' בריאות א2'!$CI$17))</f>
        <v>0</v>
      </c>
      <c r="BB14" s="78">
        <f>SUM(BC14:BH14)</f>
        <v>0</v>
      </c>
      <c r="BC14" s="79">
        <f>IF((' בריאות א2'!CQ16+' בריאות א2'!CX16)=0,0,(' בריאות א2'!CQ16+' בריאות א2'!CX16)/(' בריאות א2'!$CP$17+' בריאות א2'!$CW$17))</f>
        <v>0</v>
      </c>
      <c r="BD14" s="79">
        <f>IF((' בריאות א2'!CR16+' בריאות א2'!CY16)=0,0,(' בריאות א2'!CR16+' בריאות א2'!CY16)/(' בריאות א2'!$CP$17+' בריאות א2'!$CW$17))</f>
        <v>0</v>
      </c>
      <c r="BE14" s="79">
        <f>IF((' בריאות א2'!CS16+' בריאות א2'!CZ16)=0,0,(' בריאות א2'!CS16+' בריאות א2'!CZ16)/(' בריאות א2'!$CP$17+' בריאות א2'!$CW$17))</f>
        <v>0</v>
      </c>
      <c r="BF14" s="79">
        <f>IF((' בריאות א2'!CT16+' בריאות א2'!DA16)=0,0,(' בריאות א2'!CT16+' בריאות א2'!DA16)/(' בריאות א2'!$CP$17+' בריאות א2'!$CW$17))</f>
        <v>0</v>
      </c>
      <c r="BG14" s="79">
        <f>IF((' בריאות א2'!CU16+' בריאות א2'!DB16)=0,0,(' בריאות א2'!CU16+' בריאות א2'!DB16)/(' בריאות א2'!$CP$17+' בריאות א2'!$CW$17))</f>
        <v>0</v>
      </c>
      <c r="BH14" s="79">
        <f>IF((' בריאות א2'!CV16+' בריאות א2'!DC16)=0,0,(' בריאות א2'!CV16+' בריאות א2'!DC16)/(' בריאות א2'!$CP$17+' בריאות א2'!$CW$17))</f>
        <v>0</v>
      </c>
      <c r="BI14" s="78">
        <f>SUM(BJ14:BO14)</f>
        <v>0</v>
      </c>
      <c r="BJ14" s="79">
        <f>IF((' בריאות א2'!DE16+' בריאות א2'!DL16)=0,0,(' בריאות א2'!DE16+' בריאות א2'!DL16)/(' בריאות א2'!$DD$17+' בריאות א2'!$DK$17))</f>
        <v>0</v>
      </c>
      <c r="BK14" s="79">
        <f>IF((' בריאות א2'!DF16+' בריאות א2'!DM16)=0,0,(' בריאות א2'!DF16+' בריאות א2'!DM16)/(' בריאות א2'!$DD$17+' בריאות א2'!$DK$17))</f>
        <v>0</v>
      </c>
      <c r="BL14" s="79">
        <f>IF((' בריאות א2'!DG16+' בריאות א2'!DN16)=0,0,(' בריאות א2'!DG16+' בריאות א2'!DN16)/(' בריאות א2'!$DD$17+' בריאות א2'!$DK$17))</f>
        <v>0</v>
      </c>
      <c r="BM14" s="79">
        <f>IF((' בריאות א2'!DH16+' בריאות א2'!DO16)=0,0,(' בריאות א2'!DH16+' בריאות א2'!DO16)/(' בריאות א2'!$DD$17+' בריאות א2'!$DK$17))</f>
        <v>0</v>
      </c>
      <c r="BN14" s="79">
        <f>IF((' בריאות א2'!DI16+' בריאות א2'!DP16)=0,0,(' בריאות א2'!DI16+' בריאות א2'!DP16)/(' בריאות א2'!$DD$17+' בריאות א2'!$DK$17))</f>
        <v>0</v>
      </c>
      <c r="BO14" s="81">
        <f>IF((' בריאות א2'!DJ16+' בריאות א2'!DQ16)=0,0,(' בריאות א2'!DJ16+' בריאות א2'!DQ16)/(' בריאות א2'!$DD$17+' בריאות א2'!$DK$17))</f>
        <v>0</v>
      </c>
    </row>
    <row r="15" spans="1:77" x14ac:dyDescent="0.2">
      <c r="A15" s="202">
        <v>7</v>
      </c>
      <c r="B15" s="296" t="s">
        <v>523</v>
      </c>
      <c r="C15" s="297"/>
      <c r="D15" s="297"/>
      <c r="E15" s="234">
        <f>SUM(E10:E14)</f>
        <v>0</v>
      </c>
      <c r="F15" s="237">
        <f t="shared" ref="F15:K15" si="0">SUM(F10:F14)</f>
        <v>0</v>
      </c>
      <c r="G15" s="237">
        <f t="shared" si="0"/>
        <v>0</v>
      </c>
      <c r="H15" s="237">
        <f t="shared" si="0"/>
        <v>0</v>
      </c>
      <c r="I15" s="237">
        <f t="shared" si="0"/>
        <v>0</v>
      </c>
      <c r="J15" s="237">
        <f t="shared" si="0"/>
        <v>0</v>
      </c>
      <c r="K15" s="238">
        <f t="shared" si="0"/>
        <v>0</v>
      </c>
      <c r="L15" s="234">
        <f>SUM(L10:L14)</f>
        <v>0</v>
      </c>
      <c r="M15" s="237">
        <f t="shared" ref="M15" si="1">SUM(M10:M14)</f>
        <v>0</v>
      </c>
      <c r="N15" s="237">
        <f t="shared" ref="N15:R15" si="2">SUM(N10:N14)</f>
        <v>0</v>
      </c>
      <c r="O15" s="237">
        <f t="shared" si="2"/>
        <v>0</v>
      </c>
      <c r="P15" s="237">
        <f t="shared" si="2"/>
        <v>0</v>
      </c>
      <c r="Q15" s="237">
        <f t="shared" si="2"/>
        <v>0</v>
      </c>
      <c r="R15" s="238">
        <f t="shared" si="2"/>
        <v>0</v>
      </c>
      <c r="S15" s="234">
        <f>SUM(S10:S14)</f>
        <v>0</v>
      </c>
      <c r="T15" s="237">
        <f t="shared" ref="T15" si="3">SUM(T10:T14)</f>
        <v>0</v>
      </c>
      <c r="U15" s="237">
        <f t="shared" ref="U15:Y15" si="4">SUM(U10:U14)</f>
        <v>0</v>
      </c>
      <c r="V15" s="237">
        <f t="shared" si="4"/>
        <v>0</v>
      </c>
      <c r="W15" s="237">
        <f t="shared" si="4"/>
        <v>0</v>
      </c>
      <c r="X15" s="237">
        <f t="shared" si="4"/>
        <v>0</v>
      </c>
      <c r="Y15" s="237">
        <f t="shared" si="4"/>
        <v>0</v>
      </c>
      <c r="Z15" s="234">
        <f>SUM(Z10:Z14)</f>
        <v>0</v>
      </c>
      <c r="AA15" s="237">
        <f t="shared" ref="AA15" si="5">SUM(AA10:AA14)</f>
        <v>0</v>
      </c>
      <c r="AB15" s="237">
        <f t="shared" ref="AB15:AF15" si="6">SUM(AB10:AB14)</f>
        <v>0</v>
      </c>
      <c r="AC15" s="237">
        <f t="shared" si="6"/>
        <v>0</v>
      </c>
      <c r="AD15" s="237">
        <f t="shared" si="6"/>
        <v>0</v>
      </c>
      <c r="AE15" s="237">
        <f t="shared" si="6"/>
        <v>0</v>
      </c>
      <c r="AF15" s="237">
        <f t="shared" si="6"/>
        <v>0</v>
      </c>
      <c r="AG15" s="234">
        <f>SUM(AG10:AG14)</f>
        <v>0</v>
      </c>
      <c r="AH15" s="237">
        <f t="shared" ref="AH15:AM15" si="7">SUM(AH10:AH14)</f>
        <v>0</v>
      </c>
      <c r="AI15" s="237">
        <f t="shared" si="7"/>
        <v>0</v>
      </c>
      <c r="AJ15" s="237">
        <f t="shared" si="7"/>
        <v>0</v>
      </c>
      <c r="AK15" s="237">
        <f t="shared" si="7"/>
        <v>0</v>
      </c>
      <c r="AL15" s="237">
        <f t="shared" si="7"/>
        <v>0</v>
      </c>
      <c r="AM15" s="238">
        <f t="shared" si="7"/>
        <v>0</v>
      </c>
      <c r="AN15" s="234">
        <f>SUM(AN10:AN14)</f>
        <v>0</v>
      </c>
      <c r="AO15" s="237">
        <f t="shared" ref="AO15:AT15" si="8">SUM(AO10:AO14)</f>
        <v>0</v>
      </c>
      <c r="AP15" s="237">
        <f t="shared" si="8"/>
        <v>0</v>
      </c>
      <c r="AQ15" s="237">
        <f t="shared" si="8"/>
        <v>0</v>
      </c>
      <c r="AR15" s="237">
        <f t="shared" si="8"/>
        <v>0</v>
      </c>
      <c r="AS15" s="237">
        <f t="shared" si="8"/>
        <v>0</v>
      </c>
      <c r="AT15" s="238">
        <f t="shared" si="8"/>
        <v>0</v>
      </c>
      <c r="AU15" s="234">
        <f>SUM(AU10:AU14)</f>
        <v>0</v>
      </c>
      <c r="AV15" s="237">
        <f t="shared" ref="AV15:BA15" si="9">SUM(AV10:AV14)</f>
        <v>0</v>
      </c>
      <c r="AW15" s="237">
        <f t="shared" si="9"/>
        <v>0</v>
      </c>
      <c r="AX15" s="237">
        <f t="shared" si="9"/>
        <v>0</v>
      </c>
      <c r="AY15" s="237">
        <f t="shared" si="9"/>
        <v>0</v>
      </c>
      <c r="AZ15" s="237">
        <f t="shared" si="9"/>
        <v>0</v>
      </c>
      <c r="BA15" s="238">
        <f t="shared" si="9"/>
        <v>0</v>
      </c>
      <c r="BB15" s="234">
        <f>SUM(BB10:BB14)</f>
        <v>0</v>
      </c>
      <c r="BC15" s="237">
        <f t="shared" ref="BC15:BH15" si="10">SUM(BC10:BC14)</f>
        <v>0</v>
      </c>
      <c r="BD15" s="237">
        <f t="shared" si="10"/>
        <v>0</v>
      </c>
      <c r="BE15" s="237">
        <f t="shared" si="10"/>
        <v>0</v>
      </c>
      <c r="BF15" s="237">
        <f t="shared" si="10"/>
        <v>0</v>
      </c>
      <c r="BG15" s="237">
        <f t="shared" si="10"/>
        <v>0</v>
      </c>
      <c r="BH15" s="238">
        <f t="shared" si="10"/>
        <v>0</v>
      </c>
      <c r="BI15" s="234">
        <f>SUM(BI10:BI14)</f>
        <v>0</v>
      </c>
      <c r="BJ15" s="237">
        <f t="shared" ref="BJ15" si="11">SUM(BJ10:BJ14)</f>
        <v>0</v>
      </c>
      <c r="BK15" s="237">
        <f t="shared" ref="BK15:BO15" si="12">SUM(BK10:BK14)</f>
        <v>0</v>
      </c>
      <c r="BL15" s="237">
        <f t="shared" si="12"/>
        <v>0</v>
      </c>
      <c r="BM15" s="237">
        <f t="shared" si="12"/>
        <v>0</v>
      </c>
      <c r="BN15" s="237">
        <f t="shared" si="12"/>
        <v>0</v>
      </c>
      <c r="BO15" s="295">
        <f t="shared" si="12"/>
        <v>0</v>
      </c>
    </row>
    <row r="16" spans="1:77" x14ac:dyDescent="0.2">
      <c r="A16" s="205" t="s">
        <v>80</v>
      </c>
      <c r="B16" s="206" t="s">
        <v>184</v>
      </c>
      <c r="C16" s="283"/>
      <c r="D16" s="284"/>
      <c r="E16" s="86"/>
      <c r="F16" s="88"/>
      <c r="G16" s="88"/>
      <c r="H16" s="88"/>
      <c r="I16" s="88"/>
      <c r="J16" s="88"/>
      <c r="K16" s="89"/>
      <c r="L16" s="86"/>
      <c r="M16" s="88"/>
      <c r="N16" s="88"/>
      <c r="O16" s="88"/>
      <c r="P16" s="88"/>
      <c r="Q16" s="88"/>
      <c r="R16" s="89"/>
      <c r="S16" s="86"/>
      <c r="T16" s="88"/>
      <c r="U16" s="88"/>
      <c r="V16" s="88"/>
      <c r="W16" s="88"/>
      <c r="X16" s="88"/>
      <c r="Y16" s="89"/>
      <c r="Z16" s="86"/>
      <c r="AA16" s="88"/>
      <c r="AB16" s="88"/>
      <c r="AC16" s="88"/>
      <c r="AD16" s="88"/>
      <c r="AE16" s="88"/>
      <c r="AF16" s="89"/>
      <c r="AG16" s="86"/>
      <c r="AH16" s="88"/>
      <c r="AI16" s="88"/>
      <c r="AJ16" s="88"/>
      <c r="AK16" s="88"/>
      <c r="AL16" s="88"/>
      <c r="AM16" s="89"/>
      <c r="AN16" s="86"/>
      <c r="AO16" s="88"/>
      <c r="AP16" s="88"/>
      <c r="AQ16" s="88"/>
      <c r="AR16" s="88"/>
      <c r="AS16" s="88"/>
      <c r="AT16" s="89"/>
      <c r="AU16" s="86"/>
      <c r="AV16" s="88"/>
      <c r="AW16" s="88"/>
      <c r="AX16" s="88"/>
      <c r="AY16" s="88"/>
      <c r="AZ16" s="88"/>
      <c r="BA16" s="89"/>
      <c r="BB16" s="86"/>
      <c r="BC16" s="88"/>
      <c r="BD16" s="88"/>
      <c r="BE16" s="88"/>
      <c r="BF16" s="88"/>
      <c r="BG16" s="88"/>
      <c r="BH16" s="89"/>
      <c r="BI16" s="86"/>
      <c r="BJ16" s="88"/>
      <c r="BK16" s="88"/>
      <c r="BL16" s="88"/>
      <c r="BM16" s="88"/>
      <c r="BN16" s="88"/>
      <c r="BO16" s="89"/>
      <c r="BP16" s="285"/>
      <c r="BQ16" s="285"/>
      <c r="BR16" s="285"/>
      <c r="BS16" s="285"/>
      <c r="BT16" s="285"/>
      <c r="BU16" s="173"/>
    </row>
    <row r="17" spans="1:73" x14ac:dyDescent="0.2">
      <c r="A17" s="202">
        <v>1</v>
      </c>
      <c r="B17" s="203" t="s">
        <v>76</v>
      </c>
      <c r="C17" s="272"/>
      <c r="D17" s="273"/>
      <c r="E17" s="78">
        <f>SUM(F17:K17)</f>
        <v>0</v>
      </c>
      <c r="F17" s="79">
        <f>IF(' בריאות א2'!D20+' בריאות א2'!K20=0,0,(' בריאות א2'!D20+' בריאות א2'!K20)/(' בריאות א2'!$C$22+' בריאות א2'!$J$22))</f>
        <v>0</v>
      </c>
      <c r="G17" s="79">
        <f>IF(' בריאות א2'!E20+' בריאות א2'!L20=0,0,(' בריאות א2'!E20+' בריאות א2'!L20)/(' בריאות א2'!$C$22+' בריאות א2'!$J$22))</f>
        <v>0</v>
      </c>
      <c r="H17" s="79">
        <f>IF(' בריאות א2'!F20+' בריאות א2'!M20=0,0,(' בריאות א2'!F20+' בריאות א2'!M20)/(' בריאות א2'!$C$22+' בריאות א2'!$J$22))</f>
        <v>0</v>
      </c>
      <c r="I17" s="79">
        <f>IF(' בריאות א2'!G20+' בריאות א2'!N20=0,0,(' בריאות א2'!G20+' בריאות א2'!N20)/(' בריאות א2'!$C$22+' בריאות א2'!$J$22))</f>
        <v>0</v>
      </c>
      <c r="J17" s="79">
        <f>IF(' בריאות א2'!H20+' בריאות א2'!O20=0,0,(' בריאות א2'!H20+' בריאות א2'!O20)/(' בריאות א2'!$C$22+' בריאות א2'!$J$22))</f>
        <v>0</v>
      </c>
      <c r="K17" s="81">
        <f>IF(' בריאות א2'!I20+' בריאות א2'!P20=0,0,(' בריאות א2'!I20+' בריאות א2'!P20)/(' בריאות א2'!$C$22+' בריאות א2'!$J$22))</f>
        <v>0</v>
      </c>
      <c r="L17" s="78">
        <f>SUM(M17:R17)</f>
        <v>0</v>
      </c>
      <c r="M17" s="79">
        <f>IF(' בריאות א2'!R20+' בריאות א2'!Y20=0,0,(' בריאות א2'!R20+' בריאות א2'!Y20)/(' בריאות א2'!$Q$22+' בריאות א2'!$X$22))</f>
        <v>0</v>
      </c>
      <c r="N17" s="79">
        <f>IF(' בריאות א2'!S20+' בריאות א2'!Z20=0,0,(' בריאות א2'!S20+' בריאות א2'!Z20)/(' בריאות א2'!$Q$22+' בריאות א2'!$X$22))</f>
        <v>0</v>
      </c>
      <c r="O17" s="79">
        <f>IF(' בריאות א2'!T20+' בריאות א2'!AA20=0,0,(' בריאות א2'!T20+' בריאות א2'!AA20)/(' בריאות א2'!$Q$22+' בריאות א2'!$X$22))</f>
        <v>0</v>
      </c>
      <c r="P17" s="79">
        <f>IF(' בריאות א2'!U20+' בריאות א2'!AB20=0,0,(' בריאות א2'!U20+' בריאות א2'!AB20)/(' בריאות א2'!$Q$22+' בריאות א2'!$X$22))</f>
        <v>0</v>
      </c>
      <c r="Q17" s="79">
        <f>IF(' בריאות א2'!V20+' בריאות א2'!AC20=0,0,(' בריאות א2'!V20+' בריאות א2'!AC20)/(' בריאות א2'!$Q$22+' בריאות א2'!$X$22))</f>
        <v>0</v>
      </c>
      <c r="R17" s="81">
        <f>IF(' בריאות א2'!W20+' בריאות א2'!AD20=0,0,(' בריאות א2'!W20+' בריאות א2'!AD20)/(' בריאות א2'!$Q$22+' בריאות א2'!$X$22))</f>
        <v>0</v>
      </c>
      <c r="S17" s="78">
        <f>SUM(T17:Y17)</f>
        <v>0</v>
      </c>
      <c r="T17" s="79">
        <f>IF(' בריאות א2'!AF20+' בריאות א2'!AM20=0,0,(' בריאות א2'!AF20+' בריאות א2'!AM20)/(' בריאות א2'!$AE$22+' בריאות א2'!$AL$22))</f>
        <v>0</v>
      </c>
      <c r="U17" s="79">
        <f>IF(' בריאות א2'!AG20+' בריאות א2'!AN20=0,0,(' בריאות א2'!AG20+' בריאות א2'!AN20)/(' בריאות א2'!$AE$22+' בריאות א2'!$AL$22))</f>
        <v>0</v>
      </c>
      <c r="V17" s="79">
        <f>IF(' בריאות א2'!AH20+' בריאות א2'!AO20=0,0,(' בריאות א2'!AH20+' בריאות א2'!AO20)/(' בריאות א2'!$AE$22+' בריאות א2'!$AL$22))</f>
        <v>0</v>
      </c>
      <c r="W17" s="79">
        <f>IF(' בריאות א2'!AI20+' בריאות א2'!AP20=0,0,(' בריאות א2'!AI20+' בריאות א2'!AP20)/(' בריאות א2'!$AE$22+' בריאות א2'!$AL$22))</f>
        <v>0</v>
      </c>
      <c r="X17" s="79">
        <f>IF(' בריאות א2'!AJ20+' בריאות א2'!AQ20=0,0,(' בריאות א2'!AJ20+' בריאות א2'!AQ20)/(' בריאות א2'!$AE$22+' בריאות א2'!$AL$22))</f>
        <v>0</v>
      </c>
      <c r="Y17" s="80">
        <f>IF(' בריאות א2'!AK20+' בריאות א2'!AR20=0,0,(' בריאות א2'!AK20+' בריאות א2'!AR20)/(' בריאות א2'!$AE$22+' בריאות א2'!$AL$22))</f>
        <v>0</v>
      </c>
      <c r="Z17" s="78">
        <f>SUM(AA17:AF17)</f>
        <v>0</v>
      </c>
      <c r="AA17" s="79">
        <f>IF((' בריאות א2'!AT20+' בריאות א2'!BA20)=0,0,(' בריאות א2'!AT20+' בריאות א2'!BA20)/(' בריאות א2'!$AL$22+' בריאות א2'!$AS$22))</f>
        <v>0</v>
      </c>
      <c r="AB17" s="79">
        <f>IF((' בריאות א2'!AU20+' בריאות א2'!BB20)=0,0,(' בריאות א2'!AU20+' בריאות א2'!BB20)/(' בריאות א2'!$AL$22+' בריאות א2'!$AS$22))</f>
        <v>0</v>
      </c>
      <c r="AC17" s="79">
        <f>IF((' בריאות א2'!AV20+' בריאות א2'!BC20)=0,0,(' בריאות א2'!AV20+' בריאות א2'!BC20)/(' בריאות א2'!$AL$22+' בריאות א2'!$AS$22))</f>
        <v>0</v>
      </c>
      <c r="AD17" s="79">
        <f>IF((' בריאות א2'!AW20+' בריאות א2'!BD20)=0,0,(' בריאות א2'!AW20+' בריאות א2'!BD20)/(' בריאות א2'!$AL$22+' בריאות א2'!$AS$22))</f>
        <v>0</v>
      </c>
      <c r="AE17" s="79">
        <f>IF((' בריאות א2'!AX20+' בריאות א2'!BE20)=0,0,(' בריאות א2'!AX20+' בריאות א2'!BE20)/(' בריאות א2'!$AL$22+' בריאות א2'!$AS$22))</f>
        <v>0</v>
      </c>
      <c r="AF17" s="79">
        <f>IF((' בריאות א2'!AY20+' בריאות א2'!BF20)=0,0,(' בריאות א2'!AY20+' בריאות א2'!BF20)/(' בריאות א2'!$AL$22+' בריאות א2'!$AS$22))</f>
        <v>0</v>
      </c>
      <c r="AG17" s="78">
        <f>SUM(AH17:AM17)</f>
        <v>0</v>
      </c>
      <c r="AH17" s="79">
        <f>IF(' בריאות א2'!BH20=0,0,' בריאות א2'!BH20/' בריאות א2'!$BG$22)</f>
        <v>0</v>
      </c>
      <c r="AI17" s="79">
        <f>IF(' בריאות א2'!BI20=0,0,' בריאות א2'!BI20/' בריאות א2'!$BG$22)</f>
        <v>0</v>
      </c>
      <c r="AJ17" s="79">
        <f>IF(' בריאות א2'!BJ20=0,0,' בריאות א2'!BJ20/' בריאות א2'!$BG$22)</f>
        <v>0</v>
      </c>
      <c r="AK17" s="79">
        <f>IF(' בריאות א2'!BK20=0,0,' בריאות א2'!BK20/' בריאות א2'!$BG$22)</f>
        <v>0</v>
      </c>
      <c r="AL17" s="79">
        <f>IF(' בריאות א2'!BL20=0,0,' בריאות א2'!BL20/' בריאות א2'!$BG$22)</f>
        <v>0</v>
      </c>
      <c r="AM17" s="81">
        <f>IF(' בריאות א2'!BM20=0,0,' בריאות א2'!BM20/' בריאות א2'!$BG$22)</f>
        <v>0</v>
      </c>
      <c r="AN17" s="78">
        <f>SUM(AO17:AT17)</f>
        <v>0</v>
      </c>
      <c r="AO17" s="79">
        <f>IF((' בריאות א2'!BO20+' בריאות א2'!BV20)=0,0,(' בריאות א2'!BO20+' בריאות א2'!BV20)/(' בריאות א2'!$BN$22+' בריאות א2'!$BU$22))</f>
        <v>0</v>
      </c>
      <c r="AP17" s="79">
        <f>IF((' בריאות א2'!BP20+' בריאות א2'!BW20)=0,0,(' בריאות א2'!BP20+' בריאות א2'!BW20)/(' בריאות א2'!$BN$22+' בריאות א2'!$BU$22))</f>
        <v>0</v>
      </c>
      <c r="AQ17" s="79">
        <f>IF((' בריאות א2'!BQ20+' בריאות א2'!BX20)=0,0,(' בריאות א2'!BQ20+' בריאות א2'!BX20)/(' בריאות א2'!$BN$22+' בריאות א2'!$BU$22))</f>
        <v>0</v>
      </c>
      <c r="AR17" s="79">
        <f>IF((' בריאות א2'!BR20+' בריאות א2'!BY20)=0,0,(' בריאות א2'!BR20+' בריאות א2'!BY20)/(' בריאות א2'!$BN$22+' בריאות א2'!$BU$22))</f>
        <v>0</v>
      </c>
      <c r="AS17" s="79">
        <f>IF((' בריאות א2'!BS20+' בריאות א2'!BZ20)=0,0,(' בריאות א2'!BS20+' בריאות א2'!BZ20)/(' בריאות א2'!$BN$22+' בריאות א2'!$BU$22))</f>
        <v>0</v>
      </c>
      <c r="AT17" s="79">
        <f>IF((' בריאות א2'!BT20+' בריאות א2'!CA20)=0,0,(' בריאות א2'!BT20+' בריאות א2'!CA20)/(' בריאות א2'!$BN$22+' בריאות א2'!$BU$22))</f>
        <v>0</v>
      </c>
      <c r="AU17" s="78">
        <f>SUM(AV17:BA17)</f>
        <v>0</v>
      </c>
      <c r="AV17" s="79">
        <f>IF((' בריאות א2'!CC20+' בריאות א2'!CJ20)=0,0,(' בריאות א2'!CC20+' בריאות א2'!CJ20)/(' בריאות א2'!$CB$22+' בריאות א2'!$CI$22))</f>
        <v>0</v>
      </c>
      <c r="AW17" s="79">
        <f>IF((' בריאות א2'!CD20+' בריאות א2'!CK20)=0,0,(' בריאות א2'!CD20+' בריאות א2'!CK20)/(' בריאות א2'!$CB$22+' בריאות א2'!$CI$22))</f>
        <v>0</v>
      </c>
      <c r="AX17" s="79">
        <f>IF((' בריאות א2'!CE20+' בריאות א2'!CL20)=0,0,(' בריאות א2'!CE20+' בריאות א2'!CL20)/(' בריאות א2'!$CB$22+' בריאות א2'!$CI$22))</f>
        <v>0</v>
      </c>
      <c r="AY17" s="79">
        <f>IF((' בריאות א2'!CF20+' בריאות א2'!CM20)=0,0,(' בריאות א2'!CF20+' בריאות א2'!CM20)/(' בריאות א2'!$CB$22+' בריאות א2'!$CI$22))</f>
        <v>0</v>
      </c>
      <c r="AZ17" s="79">
        <f>IF((' בריאות א2'!CG20+' בריאות א2'!CN20)=0,0,(' בריאות א2'!CG20+' בריאות א2'!CN20)/(' בריאות א2'!$CB$22+' בריאות א2'!$CI$22))</f>
        <v>0</v>
      </c>
      <c r="BA17" s="79">
        <f>IF((' בריאות א2'!CH20+' בריאות א2'!CO20)=0,0,(' בריאות א2'!CH20+' בריאות א2'!CO20)/(' בריאות א2'!$CB$22+' בריאות א2'!$CI$22))</f>
        <v>0</v>
      </c>
      <c r="BB17" s="78">
        <f>SUM(BC17:BH17)</f>
        <v>0</v>
      </c>
      <c r="BC17" s="79">
        <f>IF((' בריאות א2'!CQ20+' בריאות א2'!CX20)=0,0,(' בריאות א2'!CQ20+' בריאות א2'!CX20)/(' בריאות א2'!$CP$22+' בריאות א2'!$CW$22))</f>
        <v>0</v>
      </c>
      <c r="BD17" s="79">
        <f>IF((' בריאות א2'!CR20+' בריאות א2'!CY20)=0,0,(' בריאות א2'!CR20+' בריאות א2'!CY20)/(' בריאות א2'!$CP$22+' בריאות א2'!$CW$22))</f>
        <v>0</v>
      </c>
      <c r="BE17" s="79">
        <f>IF((' בריאות א2'!CS20+' בריאות א2'!CZ20)=0,0,(' בריאות א2'!CS20+' בריאות א2'!CZ20)/(' בריאות א2'!$CP$22+' בריאות א2'!$CW$22))</f>
        <v>0</v>
      </c>
      <c r="BF17" s="79">
        <f>IF((' בריאות א2'!CT20+' בריאות א2'!DA20)=0,0,(' בריאות א2'!CT20+' בריאות א2'!DA20)/(' בריאות א2'!$CP$22+' בריאות א2'!$CW$22))</f>
        <v>0</v>
      </c>
      <c r="BG17" s="79">
        <f>IF((' בריאות א2'!CU20+' בריאות א2'!DB20)=0,0,(' בריאות א2'!CU20+' בריאות א2'!DB20)/(' בריאות א2'!$CP$22+' בריאות א2'!$CW$22))</f>
        <v>0</v>
      </c>
      <c r="BH17" s="79">
        <f>IF((' בריאות א2'!CV20+' בריאות א2'!DC20)=0,0,(' בריאות א2'!CV20+' בריאות א2'!DC20)/(' בריאות א2'!$CP$22+' בריאות א2'!$CW$22))</f>
        <v>0</v>
      </c>
      <c r="BI17" s="78">
        <f>SUM(BJ17:BO17)</f>
        <v>0</v>
      </c>
      <c r="BJ17" s="79">
        <f>IF((' בריאות א2'!DE20+' בריאות א2'!DL20)=0,0,(' בריאות א2'!DE20+' בריאות א2'!DL20)/(' בריאות א2'!$DD$22+' בריאות א2'!$DK$22))</f>
        <v>0</v>
      </c>
      <c r="BK17" s="79">
        <f>IF((' בריאות א2'!DF20+' בריאות א2'!DM20)=0,0,(' בריאות א2'!DF20+' בריאות א2'!DM20)/(' בריאות א2'!$DD$22+' בריאות א2'!$DK$22))</f>
        <v>0</v>
      </c>
      <c r="BL17" s="79">
        <f>IF((' בריאות א2'!DG20+' בריאות א2'!DN20)=0,0,(' בריאות א2'!DG20+' בריאות א2'!DN20)/(' בריאות א2'!$DD$22+' בריאות א2'!$DK$22))</f>
        <v>0</v>
      </c>
      <c r="BM17" s="79">
        <f>IF((' בריאות א2'!DH20+' בריאות א2'!DO20)=0,0,(' בריאות א2'!DH20+' בריאות א2'!DO20)/(' בריאות א2'!$DD$22+' בריאות א2'!$DK$22))</f>
        <v>0</v>
      </c>
      <c r="BN17" s="79">
        <f>IF((' בריאות א2'!DI20+' בריאות א2'!DP20)=0,0,(' בריאות א2'!DI20+' בריאות א2'!DP20)/(' בריאות א2'!$DD$22+' בריאות א2'!$DK$22))</f>
        <v>0</v>
      </c>
      <c r="BO17" s="81">
        <f>IF((' בריאות א2'!DJ20+' בריאות א2'!DQ20)=0,0,(' בריאות א2'!DJ20+' בריאות א2'!DQ20)/(' בריאות א2'!$DD$22+' בריאות א2'!$DK$22))</f>
        <v>0</v>
      </c>
      <c r="BP17" s="277"/>
      <c r="BQ17" s="277"/>
      <c r="BR17" s="277"/>
      <c r="BS17" s="277"/>
      <c r="BT17" s="277"/>
      <c r="BU17" s="173"/>
    </row>
    <row r="18" spans="1:73" x14ac:dyDescent="0.2">
      <c r="A18" s="202">
        <v>2</v>
      </c>
      <c r="B18" s="203" t="s">
        <v>77</v>
      </c>
      <c r="C18" s="272"/>
      <c r="D18" s="273"/>
      <c r="E18" s="78">
        <f>SUM(F18:K18)</f>
        <v>0</v>
      </c>
      <c r="F18" s="79">
        <f>IF(' בריאות א2'!D21+' בריאות א2'!K21=0,0,(' בריאות א2'!D21+' בריאות א2'!K21)/(' בריאות א2'!$C$22+' בריאות א2'!$J$22))</f>
        <v>0</v>
      </c>
      <c r="G18" s="79">
        <f>IF(' בריאות א2'!E21+' בריאות א2'!L21=0,0,(' בריאות א2'!E21+' בריאות א2'!L21)/(' בריאות א2'!$C$22+' בריאות א2'!$J$22))</f>
        <v>0</v>
      </c>
      <c r="H18" s="79">
        <f>IF(' בריאות א2'!F21+' בריאות א2'!M21=0,0,(' בריאות א2'!F21+' בריאות א2'!M21)/(' בריאות א2'!$C$22+' בריאות א2'!$J$22))</f>
        <v>0</v>
      </c>
      <c r="I18" s="79">
        <f>IF(' בריאות א2'!G21+' בריאות א2'!N21=0,0,(' בריאות א2'!G21+' בריאות א2'!N21)/(' בריאות א2'!$C$22+' בריאות א2'!$J$22))</f>
        <v>0</v>
      </c>
      <c r="J18" s="79">
        <f>IF(' בריאות א2'!H21+' בריאות א2'!O21=0,0,(' בריאות א2'!H21+' בריאות א2'!O21)/(' בריאות א2'!$C$22+' בריאות א2'!$J$22))</f>
        <v>0</v>
      </c>
      <c r="K18" s="81">
        <f>IF(' בריאות א2'!I21+' בריאות א2'!P21=0,0,(' בריאות א2'!I21+' בריאות א2'!P21)/(' בריאות א2'!$C$22+' בריאות א2'!$J$22))</f>
        <v>0</v>
      </c>
      <c r="L18" s="78">
        <f>SUM(M18:R18)</f>
        <v>0</v>
      </c>
      <c r="M18" s="79">
        <f>IF(' בריאות א2'!R21+' בריאות א2'!Y21=0,0,(' בריאות א2'!R21+' בריאות א2'!Y21)/(' בריאות א2'!$Q$22+' בריאות א2'!$X$22))</f>
        <v>0</v>
      </c>
      <c r="N18" s="79">
        <f>IF(' בריאות א2'!S21+' בריאות א2'!Z21=0,0,(' בריאות א2'!S21+' בריאות א2'!Z21)/(' בריאות א2'!$Q$22+' בריאות א2'!$X$22))</f>
        <v>0</v>
      </c>
      <c r="O18" s="79">
        <f>IF(' בריאות א2'!T21+' בריאות א2'!AA21=0,0,(' בריאות א2'!T21+' בריאות א2'!AA21)/(' בריאות א2'!$Q$22+' בריאות א2'!$X$22))</f>
        <v>0</v>
      </c>
      <c r="P18" s="79">
        <f>IF(' בריאות א2'!U21+' בריאות א2'!AB21=0,0,(' בריאות א2'!U21+' בריאות א2'!AB21)/(' בריאות א2'!$Q$22+' בריאות א2'!$X$22))</f>
        <v>0</v>
      </c>
      <c r="Q18" s="79">
        <f>IF(' בריאות א2'!V21+' בריאות א2'!AC21=0,0,(' בריאות א2'!V21+' בריאות א2'!AC21)/(' בריאות א2'!$Q$22+' בריאות א2'!$X$22))</f>
        <v>0</v>
      </c>
      <c r="R18" s="81">
        <f>IF(' בריאות א2'!W21+' בריאות א2'!AD21=0,0,(' בריאות א2'!W21+' בריאות א2'!AD21)/(' בריאות א2'!$Q$22+' בריאות א2'!$X$22))</f>
        <v>0</v>
      </c>
      <c r="S18" s="78">
        <f>SUM(T18:Y18)</f>
        <v>0</v>
      </c>
      <c r="T18" s="79">
        <f>IF(' בריאות א2'!AF21+' בריאות א2'!AM21=0,0,(' בריאות א2'!AF21+' בריאות א2'!AM21)/(' בריאות א2'!$AE$22+' בריאות א2'!$AL$22))</f>
        <v>0</v>
      </c>
      <c r="U18" s="79">
        <f>IF(' בריאות א2'!AG21+' בריאות א2'!AN21=0,0,(' בריאות א2'!AG21+' בריאות א2'!AN21)/(' בריאות א2'!$AE$22+' בריאות א2'!$AL$22))</f>
        <v>0</v>
      </c>
      <c r="V18" s="79">
        <f>IF(' בריאות א2'!AH21+' בריאות א2'!AO21=0,0,(' בריאות א2'!AH21+' בריאות א2'!AO21)/(' בריאות א2'!$AE$22+' בריאות א2'!$AL$22))</f>
        <v>0</v>
      </c>
      <c r="W18" s="79">
        <f>IF(' בריאות א2'!AI21+' בריאות א2'!AP21=0,0,(' בריאות א2'!AI21+' בריאות א2'!AP21)/(' בריאות א2'!$AE$22+' בריאות א2'!$AL$22))</f>
        <v>0</v>
      </c>
      <c r="X18" s="79">
        <f>IF(' בריאות א2'!AJ21+' בריאות א2'!AQ21=0,0,(' בריאות א2'!AJ21+' בריאות א2'!AQ21)/(' בריאות א2'!$AE$22+' בריאות א2'!$AL$22))</f>
        <v>0</v>
      </c>
      <c r="Y18" s="80">
        <f>IF(' בריאות א2'!AK21+' בריאות א2'!AR21=0,0,(' בריאות א2'!AK21+' בריאות א2'!AR21)/(' בריאות א2'!$AE$22+' בריאות א2'!$AL$22))</f>
        <v>0</v>
      </c>
      <c r="Z18" s="78">
        <f>SUM(AA18:AF18)</f>
        <v>0</v>
      </c>
      <c r="AA18" s="79">
        <f>IF((' בריאות א2'!AT21+' בריאות א2'!BA21)=0,0,(' בריאות א2'!AT21+' בריאות א2'!BA21)/(' בריאות א2'!$AL$22+' בריאות א2'!$AS$22))</f>
        <v>0</v>
      </c>
      <c r="AB18" s="79">
        <f>IF((' בריאות א2'!AU21+' בריאות א2'!BB21)=0,0,(' בריאות א2'!AU21+' בריאות א2'!BB21)/(' בריאות א2'!$AL$22+' בריאות א2'!$AS$22))</f>
        <v>0</v>
      </c>
      <c r="AC18" s="79">
        <f>IF((' בריאות א2'!AV21+' בריאות א2'!BC21)=0,0,(' בריאות א2'!AV21+' בריאות א2'!BC21)/(' בריאות א2'!$AL$22+' בריאות א2'!$AS$22))</f>
        <v>0</v>
      </c>
      <c r="AD18" s="79">
        <f>IF((' בריאות א2'!AW21+' בריאות א2'!BD21)=0,0,(' בריאות א2'!AW21+' בריאות א2'!BD21)/(' בריאות א2'!$AL$22+' בריאות א2'!$AS$22))</f>
        <v>0</v>
      </c>
      <c r="AE18" s="79">
        <f>IF((' בריאות א2'!AX21+' בריאות א2'!BE21)=0,0,(' בריאות א2'!AX21+' בריאות א2'!BE21)/(' בריאות א2'!$AL$22+' בריאות א2'!$AS$22))</f>
        <v>0</v>
      </c>
      <c r="AF18" s="79">
        <f>IF((' בריאות א2'!AY21+' בריאות א2'!BF21)=0,0,(' בריאות א2'!AY21+' בריאות א2'!BF21)/(' בריאות א2'!$AL$22+' בריאות א2'!$AS$22))</f>
        <v>0</v>
      </c>
      <c r="AG18" s="78">
        <f>SUM(AH18:AM18)</f>
        <v>0</v>
      </c>
      <c r="AH18" s="79">
        <f>IF(' בריאות א2'!BH21=0,0,' בריאות א2'!BH21/' בריאות א2'!$BG$22)</f>
        <v>0</v>
      </c>
      <c r="AI18" s="79">
        <f>IF(' בריאות א2'!BI21=0,0,' בריאות א2'!BI21/' בריאות א2'!$BG$22)</f>
        <v>0</v>
      </c>
      <c r="AJ18" s="79">
        <f>IF(' בריאות א2'!BJ21=0,0,' בריאות א2'!BJ21/' בריאות א2'!$BG$22)</f>
        <v>0</v>
      </c>
      <c r="AK18" s="79">
        <f>IF(' בריאות א2'!BK21=0,0,' בריאות א2'!BK21/' בריאות א2'!$BG$22)</f>
        <v>0</v>
      </c>
      <c r="AL18" s="79">
        <f>IF(' בריאות א2'!BL21=0,0,' בריאות א2'!BL21/' בריאות א2'!$BG$22)</f>
        <v>0</v>
      </c>
      <c r="AM18" s="81">
        <f>IF(' בריאות א2'!BM21=0,0,' בריאות א2'!BM21/' בריאות א2'!$BG$22)</f>
        <v>0</v>
      </c>
      <c r="AN18" s="78">
        <f>SUM(AO18:AT18)</f>
        <v>0</v>
      </c>
      <c r="AO18" s="79">
        <f>IF((' בריאות א2'!BO21+' בריאות א2'!BV21)=0,0,(' בריאות א2'!BO21+' בריאות א2'!BV21)/(' בריאות א2'!$BN$22+' בריאות א2'!$BU$22))</f>
        <v>0</v>
      </c>
      <c r="AP18" s="79">
        <f>IF((' בריאות א2'!BP21+' בריאות א2'!BW21)=0,0,(' בריאות א2'!BP21+' בריאות א2'!BW21)/(' בריאות א2'!$BN$22+' בריאות א2'!$BU$22))</f>
        <v>0</v>
      </c>
      <c r="AQ18" s="79">
        <f>IF((' בריאות א2'!BQ21+' בריאות א2'!BX21)=0,0,(' בריאות א2'!BQ21+' בריאות א2'!BX21)/(' בריאות א2'!$BN$22+' בריאות א2'!$BU$22))</f>
        <v>0</v>
      </c>
      <c r="AR18" s="79">
        <f>IF((' בריאות א2'!BR21+' בריאות א2'!BY21)=0,0,(' בריאות א2'!BR21+' בריאות א2'!BY21)/(' בריאות א2'!$BN$22+' בריאות א2'!$BU$22))</f>
        <v>0</v>
      </c>
      <c r="AS18" s="79">
        <f>IF((' בריאות א2'!BS21+' בריאות א2'!BZ21)=0,0,(' בריאות א2'!BS21+' בריאות א2'!BZ21)/(' בריאות א2'!$BN$22+' בריאות א2'!$BU$22))</f>
        <v>0</v>
      </c>
      <c r="AT18" s="79">
        <f>IF((' בריאות א2'!BT21+' בריאות א2'!CA21)=0,0,(' בריאות א2'!BT21+' בריאות א2'!CA21)/(' בריאות א2'!$BN$22+' בריאות א2'!$BU$22))</f>
        <v>0</v>
      </c>
      <c r="AU18" s="78">
        <f>SUM(AV18:BA18)</f>
        <v>0</v>
      </c>
      <c r="AV18" s="79">
        <f>IF((' בריאות א2'!CC21+' בריאות א2'!CJ21)=0,0,(' בריאות א2'!CC21+' בריאות א2'!CJ21)/(' בריאות א2'!$CB$22+' בריאות א2'!$CI$22))</f>
        <v>0</v>
      </c>
      <c r="AW18" s="79">
        <f>IF((' בריאות א2'!CD21+' בריאות א2'!CK21)=0,0,(' בריאות א2'!CD21+' בריאות א2'!CK21)/(' בריאות א2'!$CB$22+' בריאות א2'!$CI$22))</f>
        <v>0</v>
      </c>
      <c r="AX18" s="79">
        <f>IF((' בריאות א2'!CE21+' בריאות א2'!CL21)=0,0,(' בריאות א2'!CE21+' בריאות א2'!CL21)/(' בריאות א2'!$CB$22+' בריאות א2'!$CI$22))</f>
        <v>0</v>
      </c>
      <c r="AY18" s="79">
        <f>IF((' בריאות א2'!CF21+' בריאות א2'!CM21)=0,0,(' בריאות א2'!CF21+' בריאות א2'!CM21)/(' בריאות א2'!$CB$22+' בריאות א2'!$CI$22))</f>
        <v>0</v>
      </c>
      <c r="AZ18" s="79">
        <f>IF((' בריאות א2'!CG21+' בריאות א2'!CN21)=0,0,(' בריאות א2'!CG21+' בריאות א2'!CN21)/(' בריאות א2'!$CB$22+' בריאות א2'!$CI$22))</f>
        <v>0</v>
      </c>
      <c r="BA18" s="79">
        <f>IF((' בריאות א2'!CH21+' בריאות א2'!CO21)=0,0,(' בריאות א2'!CH21+' בריאות א2'!CO21)/(' בריאות א2'!$CB$22+' בריאות א2'!$CI$22))</f>
        <v>0</v>
      </c>
      <c r="BB18" s="78">
        <f>SUM(BC18:BH18)</f>
        <v>0</v>
      </c>
      <c r="BC18" s="79">
        <f>IF((' בריאות א2'!CQ21+' בריאות א2'!CX21)=0,0,(' בריאות א2'!CQ21+' בריאות א2'!CX21)/(' בריאות א2'!$CP$22+' בריאות א2'!$CW$22))</f>
        <v>0</v>
      </c>
      <c r="BD18" s="79">
        <f>IF((' בריאות א2'!CR21+' בריאות א2'!CY21)=0,0,(' בריאות א2'!CR21+' בריאות א2'!CY21)/(' בריאות א2'!$CP$22+' בריאות א2'!$CW$22))</f>
        <v>0</v>
      </c>
      <c r="BE18" s="79">
        <f>IF((' בריאות א2'!CS21+' בריאות א2'!CZ21)=0,0,(' בריאות א2'!CS21+' בריאות א2'!CZ21)/(' בריאות א2'!$CP$22+' בריאות א2'!$CW$22))</f>
        <v>0</v>
      </c>
      <c r="BF18" s="79">
        <f>IF((' בריאות א2'!CT21+' בריאות א2'!DA21)=0,0,(' בריאות א2'!CT21+' בריאות א2'!DA21)/(' בריאות א2'!$CP$22+' בריאות א2'!$CW$22))</f>
        <v>0</v>
      </c>
      <c r="BG18" s="79">
        <f>IF((' בריאות א2'!CU21+' בריאות א2'!DB21)=0,0,(' בריאות א2'!CU21+' בריאות א2'!DB21)/(' בריאות א2'!$CP$22+' בריאות א2'!$CW$22))</f>
        <v>0</v>
      </c>
      <c r="BH18" s="79">
        <f>IF((' בריאות א2'!CV21+' בריאות א2'!DC21)=0,0,(' בריאות א2'!CV21+' בריאות א2'!DC21)/(' בריאות א2'!$CP$22+' בריאות א2'!$CW$22))</f>
        <v>0</v>
      </c>
      <c r="BI18" s="78">
        <f>SUM(BJ18:BO18)</f>
        <v>0</v>
      </c>
      <c r="BJ18" s="79">
        <f>IF((' בריאות א2'!DE21+' בריאות א2'!DL21)=0,0,(' בריאות א2'!DE21+' בריאות א2'!DL21)/(' בריאות א2'!$DD$22+' בריאות א2'!$DK$22))</f>
        <v>0</v>
      </c>
      <c r="BK18" s="79">
        <f>IF((' בריאות א2'!DF21+' בריאות א2'!DM21)=0,0,(' בריאות א2'!DF21+' בריאות א2'!DM21)/(' בריאות א2'!$DD$22+' בריאות א2'!$DK$22))</f>
        <v>0</v>
      </c>
      <c r="BL18" s="79">
        <f>IF((' בריאות א2'!DG21+' בריאות א2'!DN21)=0,0,(' בריאות א2'!DG21+' בריאות א2'!DN21)/(' בריאות א2'!$DD$22+' בריאות א2'!$DK$22))</f>
        <v>0</v>
      </c>
      <c r="BM18" s="79">
        <f>IF((' בריאות א2'!DH21+' בריאות א2'!DO21)=0,0,(' בריאות א2'!DH21+' בריאות א2'!DO21)/(' בריאות א2'!$DD$22+' בריאות א2'!$DK$22))</f>
        <v>0</v>
      </c>
      <c r="BN18" s="79">
        <f>IF((' בריאות א2'!DI21+' בריאות א2'!DP21)=0,0,(' בריאות א2'!DI21+' בריאות א2'!DP21)/(' בריאות א2'!$DD$22+' בריאות א2'!$DK$22))</f>
        <v>0</v>
      </c>
      <c r="BO18" s="81">
        <f>IF((' בריאות א2'!DJ21+' בריאות א2'!DQ21)=0,0,(' בריאות א2'!DJ21+' בריאות א2'!DQ21)/(' בריאות א2'!$DD$22+' בריאות א2'!$DK$22))</f>
        <v>0</v>
      </c>
      <c r="BP18" s="277"/>
      <c r="BQ18" s="277"/>
      <c r="BR18" s="277"/>
      <c r="BS18" s="277"/>
      <c r="BT18" s="277"/>
      <c r="BU18" s="173"/>
    </row>
    <row r="19" spans="1:73" x14ac:dyDescent="0.2">
      <c r="A19" s="202">
        <v>3</v>
      </c>
      <c r="B19" s="203" t="s">
        <v>82</v>
      </c>
      <c r="C19" s="272"/>
      <c r="D19" s="273"/>
      <c r="E19" s="78">
        <f>SUM(E17:E18)</f>
        <v>0</v>
      </c>
      <c r="F19" s="92">
        <f t="shared" ref="F19" si="13">SUM(F17:F18)</f>
        <v>0</v>
      </c>
      <c r="G19" s="92">
        <f t="shared" ref="G19:BH19" si="14">SUM(G17:G18)</f>
        <v>0</v>
      </c>
      <c r="H19" s="92">
        <f t="shared" si="14"/>
        <v>0</v>
      </c>
      <c r="I19" s="92">
        <f t="shared" si="14"/>
        <v>0</v>
      </c>
      <c r="J19" s="92">
        <f t="shared" si="14"/>
        <v>0</v>
      </c>
      <c r="K19" s="83">
        <f t="shared" si="14"/>
        <v>0</v>
      </c>
      <c r="L19" s="78">
        <f>SUM(L17:L18)</f>
        <v>0</v>
      </c>
      <c r="M19" s="92">
        <f t="shared" ref="M19" si="15">SUM(M17:M18)</f>
        <v>0</v>
      </c>
      <c r="N19" s="92">
        <f t="shared" si="14"/>
        <v>0</v>
      </c>
      <c r="O19" s="92">
        <f t="shared" si="14"/>
        <v>0</v>
      </c>
      <c r="P19" s="92">
        <f t="shared" si="14"/>
        <v>0</v>
      </c>
      <c r="Q19" s="92">
        <f t="shared" si="14"/>
        <v>0</v>
      </c>
      <c r="R19" s="83">
        <f t="shared" si="14"/>
        <v>0</v>
      </c>
      <c r="S19" s="78">
        <f>SUM(S17:S18)</f>
        <v>0</v>
      </c>
      <c r="T19" s="92">
        <f t="shared" ref="T19" si="16">SUM(T17:T18)</f>
        <v>0</v>
      </c>
      <c r="U19" s="92">
        <f t="shared" si="14"/>
        <v>0</v>
      </c>
      <c r="V19" s="92">
        <f t="shared" si="14"/>
        <v>0</v>
      </c>
      <c r="W19" s="92">
        <f t="shared" si="14"/>
        <v>0</v>
      </c>
      <c r="X19" s="92">
        <f t="shared" si="14"/>
        <v>0</v>
      </c>
      <c r="Y19" s="83">
        <f t="shared" si="14"/>
        <v>0</v>
      </c>
      <c r="Z19" s="78">
        <f>SUM(Z17:Z18)</f>
        <v>0</v>
      </c>
      <c r="AA19" s="92">
        <f t="shared" si="14"/>
        <v>0</v>
      </c>
      <c r="AB19" s="92">
        <f t="shared" si="14"/>
        <v>0</v>
      </c>
      <c r="AC19" s="92">
        <f t="shared" si="14"/>
        <v>0</v>
      </c>
      <c r="AD19" s="92">
        <f t="shared" si="14"/>
        <v>0</v>
      </c>
      <c r="AE19" s="92">
        <f t="shared" si="14"/>
        <v>0</v>
      </c>
      <c r="AF19" s="83">
        <f t="shared" si="14"/>
        <v>0</v>
      </c>
      <c r="AG19" s="78">
        <f>SUM(AG17:AG18)</f>
        <v>0</v>
      </c>
      <c r="AH19" s="92">
        <f t="shared" ref="AH19" si="17">SUM(AH17:AH18)</f>
        <v>0</v>
      </c>
      <c r="AI19" s="92">
        <f t="shared" si="14"/>
        <v>0</v>
      </c>
      <c r="AJ19" s="92">
        <f t="shared" si="14"/>
        <v>0</v>
      </c>
      <c r="AK19" s="92">
        <f t="shared" si="14"/>
        <v>0</v>
      </c>
      <c r="AL19" s="92">
        <f t="shared" si="14"/>
        <v>0</v>
      </c>
      <c r="AM19" s="83">
        <f t="shared" si="14"/>
        <v>0</v>
      </c>
      <c r="AN19" s="78">
        <f>SUM(AN17:AN18)</f>
        <v>0</v>
      </c>
      <c r="AO19" s="92">
        <f t="shared" ref="AO19" si="18">SUM(AO17:AO18)</f>
        <v>0</v>
      </c>
      <c r="AP19" s="92">
        <f t="shared" si="14"/>
        <v>0</v>
      </c>
      <c r="AQ19" s="92">
        <f t="shared" si="14"/>
        <v>0</v>
      </c>
      <c r="AR19" s="92">
        <f t="shared" si="14"/>
        <v>0</v>
      </c>
      <c r="AS19" s="92">
        <f t="shared" si="14"/>
        <v>0</v>
      </c>
      <c r="AT19" s="83">
        <f t="shared" si="14"/>
        <v>0</v>
      </c>
      <c r="AU19" s="78">
        <f>SUM(AU17:AU18)</f>
        <v>0</v>
      </c>
      <c r="AV19" s="92">
        <f t="shared" ref="AV19" si="19">SUM(AV17:AV18)</f>
        <v>0</v>
      </c>
      <c r="AW19" s="92">
        <f t="shared" si="14"/>
        <v>0</v>
      </c>
      <c r="AX19" s="92">
        <f t="shared" si="14"/>
        <v>0</v>
      </c>
      <c r="AY19" s="92">
        <f t="shared" si="14"/>
        <v>0</v>
      </c>
      <c r="AZ19" s="92">
        <f t="shared" si="14"/>
        <v>0</v>
      </c>
      <c r="BA19" s="83">
        <f t="shared" si="14"/>
        <v>0</v>
      </c>
      <c r="BB19" s="78">
        <f>SUM(BB17:BB18)</f>
        <v>0</v>
      </c>
      <c r="BC19" s="92">
        <f t="shared" si="14"/>
        <v>0</v>
      </c>
      <c r="BD19" s="92">
        <f t="shared" si="14"/>
        <v>0</v>
      </c>
      <c r="BE19" s="92">
        <f t="shared" si="14"/>
        <v>0</v>
      </c>
      <c r="BF19" s="92">
        <f t="shared" si="14"/>
        <v>0</v>
      </c>
      <c r="BG19" s="92">
        <f t="shared" si="14"/>
        <v>0</v>
      </c>
      <c r="BH19" s="83">
        <f t="shared" si="14"/>
        <v>0</v>
      </c>
      <c r="BI19" s="78">
        <f>SUM(BI17:BI18)</f>
        <v>0</v>
      </c>
      <c r="BJ19" s="79">
        <f>IF((' בריאות א2'!DE22+' בריאות א2'!DL22)=0,0,(' בריאות א2'!DE22+' בריאות א2'!DL22)/(' בריאות א2'!$DD$22+' בריאות א2'!$DK$22))</f>
        <v>0</v>
      </c>
      <c r="BK19" s="79">
        <f>IF((' בריאות א2'!DF22+' בריאות א2'!DM22)=0,0,(' בריאות א2'!DF22+' בריאות א2'!DM22)/(' בריאות א2'!$DD$22+' בריאות א2'!$DK$22))</f>
        <v>0</v>
      </c>
      <c r="BL19" s="79">
        <f>IF((' בריאות א2'!DG22+' בריאות א2'!DN22)=0,0,(' בריאות א2'!DG22+' בריאות א2'!DN22)/(' בריאות א2'!$DD$22+' בריאות א2'!$DK$22))</f>
        <v>0</v>
      </c>
      <c r="BM19" s="79">
        <f>IF((' בריאות א2'!DH22+' בריאות א2'!DO22)=0,0,(' בריאות א2'!DH22+' בריאות א2'!DO22)/(' בריאות א2'!$DD$22+' בריאות א2'!$DK$22))</f>
        <v>0</v>
      </c>
      <c r="BN19" s="79">
        <f>IF((' בריאות א2'!DI22+' בריאות א2'!DP22)=0,0,(' בריאות א2'!DI22+' בריאות א2'!DP22)/(' בריאות א2'!$DD$22+' בריאות א2'!$DK$22))</f>
        <v>0</v>
      </c>
      <c r="BO19" s="81">
        <f>IF((' בריאות א2'!DJ22+' בריאות א2'!DQ22)=0,0,(' בריאות א2'!DJ22+' בריאות א2'!DQ22)/(' בריאות א2'!$DD$22+' בריאות א2'!$DK$22))</f>
        <v>0</v>
      </c>
      <c r="BP19" s="277"/>
      <c r="BQ19" s="277"/>
      <c r="BR19" s="277"/>
      <c r="BS19" s="277"/>
      <c r="BT19" s="277"/>
      <c r="BU19" s="173"/>
    </row>
    <row r="20" spans="1:73" x14ac:dyDescent="0.2">
      <c r="A20" s="205" t="s">
        <v>83</v>
      </c>
      <c r="B20" s="206" t="s">
        <v>446</v>
      </c>
      <c r="C20" s="283"/>
      <c r="D20" s="284"/>
      <c r="E20" s="86"/>
      <c r="F20" s="88"/>
      <c r="G20" s="88"/>
      <c r="H20" s="88"/>
      <c r="I20" s="88"/>
      <c r="J20" s="88"/>
      <c r="K20" s="89"/>
      <c r="L20" s="86"/>
      <c r="M20" s="88"/>
      <c r="N20" s="88"/>
      <c r="O20" s="88"/>
      <c r="P20" s="88"/>
      <c r="Q20" s="88"/>
      <c r="R20" s="89"/>
      <c r="S20" s="86"/>
      <c r="T20" s="88"/>
      <c r="U20" s="88"/>
      <c r="V20" s="88"/>
      <c r="W20" s="88"/>
      <c r="X20" s="88"/>
      <c r="Y20" s="89"/>
      <c r="Z20" s="86"/>
      <c r="AA20" s="88"/>
      <c r="AB20" s="88"/>
      <c r="AC20" s="88"/>
      <c r="AD20" s="88"/>
      <c r="AE20" s="88"/>
      <c r="AF20" s="89"/>
      <c r="AG20" s="86"/>
      <c r="AH20" s="88"/>
      <c r="AI20" s="88"/>
      <c r="AJ20" s="88"/>
      <c r="AK20" s="88"/>
      <c r="AL20" s="88"/>
      <c r="AM20" s="89"/>
      <c r="AN20" s="86"/>
      <c r="AO20" s="88"/>
      <c r="AP20" s="88"/>
      <c r="AQ20" s="88"/>
      <c r="AR20" s="88"/>
      <c r="AS20" s="88"/>
      <c r="AT20" s="89"/>
      <c r="AU20" s="86"/>
      <c r="AV20" s="88"/>
      <c r="AW20" s="88"/>
      <c r="AX20" s="88"/>
      <c r="AY20" s="88"/>
      <c r="AZ20" s="88"/>
      <c r="BA20" s="89"/>
      <c r="BB20" s="86"/>
      <c r="BC20" s="88"/>
      <c r="BD20" s="88"/>
      <c r="BE20" s="88"/>
      <c r="BF20" s="88"/>
      <c r="BG20" s="88"/>
      <c r="BH20" s="89"/>
      <c r="BI20" s="86"/>
      <c r="BJ20" s="88"/>
      <c r="BK20" s="88"/>
      <c r="BL20" s="88"/>
      <c r="BM20" s="88"/>
      <c r="BN20" s="88"/>
      <c r="BO20" s="89"/>
      <c r="BP20" s="277"/>
      <c r="BQ20" s="277"/>
      <c r="BR20" s="277"/>
      <c r="BS20" s="277"/>
      <c r="BT20" s="277"/>
      <c r="BU20" s="173"/>
    </row>
    <row r="21" spans="1:73" x14ac:dyDescent="0.2">
      <c r="A21" s="202">
        <v>1</v>
      </c>
      <c r="B21" s="203" t="s">
        <v>76</v>
      </c>
      <c r="C21" s="272"/>
      <c r="D21" s="273"/>
      <c r="E21" s="93">
        <f>SUM(F21:K21)</f>
        <v>0</v>
      </c>
      <c r="F21" s="94">
        <f>IF(' בריאות א2'!D24+' בריאות א2'!K24=0,0,(' בריאות א2'!D24+' בריאות א2'!K24)/(' בריאות א2'!$C$28+' בריאות א2'!$J$28))</f>
        <v>0</v>
      </c>
      <c r="G21" s="94">
        <f>IF(' בריאות א2'!E24+' בריאות א2'!L24=0,0,(' בריאות א2'!E24+' בריאות א2'!L24)/(' בריאות א2'!$C$28+' בריאות א2'!$J$28))</f>
        <v>0</v>
      </c>
      <c r="H21" s="94">
        <f>IF(' בריאות א2'!F24+' בריאות א2'!M24=0,0,(' בריאות א2'!F24+' בריאות א2'!M24)/(' בריאות א2'!$C$28+' בריאות א2'!$J$28))</f>
        <v>0</v>
      </c>
      <c r="I21" s="94">
        <f>IF(' בריאות א2'!G24+' בריאות א2'!N24=0,0,(' בריאות א2'!G24+' בריאות א2'!N24)/(' בריאות א2'!$C$28+' בריאות א2'!$J$28))</f>
        <v>0</v>
      </c>
      <c r="J21" s="94">
        <f>IF(' בריאות א2'!H24+' בריאות א2'!O24=0,0,(' בריאות א2'!H24+' בריאות א2'!O24)/(' בריאות א2'!$C$28+' בריאות א2'!$J$28))</f>
        <v>0</v>
      </c>
      <c r="K21" s="97">
        <f>IF(' בריאות א2'!I24+' בריאות א2'!P24=0,0,(' בריאות א2'!I24+' בריאות א2'!P24)/(' בריאות א2'!$C$28+' בריאות א2'!$J$28))</f>
        <v>0</v>
      </c>
      <c r="L21" s="93">
        <f>SUM(M21:R21)</f>
        <v>0</v>
      </c>
      <c r="M21" s="94">
        <f>IF(' בריאות א2'!R24+' בריאות א2'!Y24=0,0,(' בריאות א2'!R24+' בריאות א2'!Y24)/(' בריאות א2'!$Q$28+' בריאות א2'!$X$28))</f>
        <v>0</v>
      </c>
      <c r="N21" s="94">
        <f>IF(' בריאות א2'!S24+' בריאות א2'!Z24=0,0,(' בריאות א2'!S24+' בריאות א2'!Z24)/(' בריאות א2'!$Q$28+' בריאות א2'!$X$28))</f>
        <v>0</v>
      </c>
      <c r="O21" s="94">
        <f>IF(' בריאות א2'!T24+' בריאות א2'!AA24=0,0,(' בריאות א2'!T24+' בריאות א2'!AA24)/(' בריאות א2'!$Q$28+' בריאות א2'!$X$28))</f>
        <v>0</v>
      </c>
      <c r="P21" s="94">
        <f>IF(' בריאות א2'!U24+' בריאות א2'!AB24=0,0,(' בריאות א2'!U24+' בריאות א2'!AB24)/(' בריאות א2'!$Q$28+' בריאות א2'!$X$28))</f>
        <v>0</v>
      </c>
      <c r="Q21" s="94">
        <f>IF(' בריאות א2'!V24+' בריאות א2'!AC24=0,0,(' בריאות א2'!V24+' בריאות א2'!AC24)/(' בריאות א2'!$Q$28+' בריאות א2'!$X$28))</f>
        <v>0</v>
      </c>
      <c r="R21" s="97">
        <f>IF(' בריאות א2'!W24+' בריאות א2'!AD24=0,0,(' בריאות א2'!W24+' בריאות א2'!AD24)/(' בריאות א2'!$Q$28+' בריאות א2'!$X$28))</f>
        <v>0</v>
      </c>
      <c r="S21" s="93">
        <f>SUM(T21:Y21)</f>
        <v>0</v>
      </c>
      <c r="T21" s="94">
        <f>IF(' בריאות א2'!AF24+' בריאות א2'!AM24=0,0,(' בריאות א2'!AF24+' בריאות א2'!AM24)/(' בריאות א2'!$AE$28+' בריאות א2'!$AL$28))</f>
        <v>0</v>
      </c>
      <c r="U21" s="94">
        <f>IF(' בריאות א2'!AG24+' בריאות א2'!AN24=0,0,(' בריאות א2'!AG24+' בריאות א2'!AN24)/(' בריאות א2'!$AE$28+' בריאות א2'!$AL$28))</f>
        <v>0</v>
      </c>
      <c r="V21" s="94">
        <f>IF(' בריאות א2'!AH24+' בריאות א2'!AO24=0,0,(' בריאות א2'!AH24+' בריאות א2'!AO24)/(' בריאות א2'!$AE$28+' בריאות א2'!$AL$28))</f>
        <v>0</v>
      </c>
      <c r="W21" s="94">
        <f>IF(' בריאות א2'!AI24+' בריאות א2'!AP24=0,0,(' בריאות א2'!AI24+' בריאות א2'!AP24)/(' בריאות א2'!$AE$28+' בריאות א2'!$AL$28))</f>
        <v>0</v>
      </c>
      <c r="X21" s="94">
        <f>IF(' בריאות א2'!AJ24+' בריאות א2'!AQ24=0,0,(' בריאות א2'!AJ24+' בריאות א2'!AQ24)/(' בריאות א2'!$AE$28+' בריאות א2'!$AL$28))</f>
        <v>0</v>
      </c>
      <c r="Y21" s="95">
        <f>IF(' בריאות א2'!AK24+' בריאות א2'!AR24=0,0,(' בריאות א2'!AK24+' בריאות א2'!AR24)/(' בריאות א2'!$AE$28+' בריאות א2'!$AL$28))</f>
        <v>0</v>
      </c>
      <c r="Z21" s="93">
        <f>SUM(AA21:AF21)</f>
        <v>0</v>
      </c>
      <c r="AA21" s="79">
        <f>IF((' בריאות א2'!AT24+' בריאות א2'!BA24)=0,0,(' בריאות א2'!AT24+' בריאות א2'!BA24)/(' בריאות א2'!$AZ$28+' בריאות א2'!$AS$28))</f>
        <v>0</v>
      </c>
      <c r="AB21" s="79">
        <f>IF((' בריאות א2'!AU24+' בריאות א2'!BB24)=0,0,(' בריאות א2'!AU24+' בריאות א2'!BB24)/(' בריאות א2'!$AZ$28+' בריאות א2'!$AS$28))</f>
        <v>0</v>
      </c>
      <c r="AC21" s="79">
        <f>IF((' בריאות א2'!AV24+' בריאות א2'!BC24)=0,0,(' בריאות א2'!AV24+' בריאות א2'!BC24)/(' בריאות א2'!$AZ$28+' בריאות א2'!$AS$28))</f>
        <v>0</v>
      </c>
      <c r="AD21" s="79">
        <f>IF((' בריאות א2'!AW24+' בריאות א2'!BD24)=0,0,(' בריאות א2'!AW24+' בריאות א2'!BD24)/(' בריאות א2'!$AZ$28+' בריאות א2'!$AS$28))</f>
        <v>0</v>
      </c>
      <c r="AE21" s="79">
        <f>IF((' בריאות א2'!AX24+' בריאות א2'!BE24)=0,0,(' בריאות א2'!AX24+' בריאות א2'!BE24)/(' בריאות א2'!$AZ$28+' בריאות א2'!$AS$28))</f>
        <v>0</v>
      </c>
      <c r="AF21" s="79">
        <f>IF((' בריאות א2'!AY24+' בריאות א2'!BF24)=0,0,(' בריאות א2'!AY24+' בריאות א2'!BF24)/(' בריאות א2'!$AZ$28+' בריאות א2'!$AS$28))</f>
        <v>0</v>
      </c>
      <c r="AG21" s="93">
        <f>SUM(AH21:AM21)</f>
        <v>0</v>
      </c>
      <c r="AH21" s="79">
        <f>IF(' בריאות א2'!BH24=0,0,' בריאות א2'!BH24/' בריאות א2'!$BG$28)</f>
        <v>0</v>
      </c>
      <c r="AI21" s="79">
        <f>IF(' בריאות א2'!BI24=0,0,' בריאות א2'!BI24/' בריאות א2'!$BG$28)</f>
        <v>0</v>
      </c>
      <c r="AJ21" s="79">
        <f>IF(' בריאות א2'!BJ24=0,0,' בריאות א2'!BJ24/' בריאות א2'!$BG$28)</f>
        <v>0</v>
      </c>
      <c r="AK21" s="79">
        <f>IF(' בריאות א2'!BK24=0,0,' בריאות א2'!BK24/' בריאות א2'!$BG$28)</f>
        <v>0</v>
      </c>
      <c r="AL21" s="79">
        <f>IF(' בריאות א2'!BL24=0,0,' בריאות א2'!BL24/' בריאות א2'!$BG$28)</f>
        <v>0</v>
      </c>
      <c r="AM21" s="81">
        <f>IF(' בריאות א2'!BM24=0,0,' בריאות א2'!BM24/' בריאות א2'!$BG$28)</f>
        <v>0</v>
      </c>
      <c r="AN21" s="93">
        <f>SUM(AO21:AT21)</f>
        <v>0</v>
      </c>
      <c r="AO21" s="79">
        <f>IF((' בריאות א2'!BO24+' בריאות א2'!BV24)=0,0,(' בריאות א2'!BO24+' בריאות א2'!BV24)/(' בריאות א2'!$BN$28+' בריאות א2'!$BU$28))</f>
        <v>0</v>
      </c>
      <c r="AP21" s="79">
        <f>IF((' בריאות א2'!BP24+' בריאות א2'!BW24)=0,0,(' בריאות א2'!BP24+' בריאות א2'!BW24)/(' בריאות א2'!$BN$28+' בריאות א2'!$BU$28))</f>
        <v>0</v>
      </c>
      <c r="AQ21" s="79">
        <f>IF((' בריאות א2'!BQ24+' בריאות א2'!BX24)=0,0,(' בריאות א2'!BQ24+' בריאות א2'!BX24)/(' בריאות א2'!$BN$28+' בריאות א2'!$BU$28))</f>
        <v>0</v>
      </c>
      <c r="AR21" s="79">
        <f>IF((' בריאות א2'!BR24+' בריאות א2'!BY24)=0,0,(' בריאות א2'!BR24+' בריאות א2'!BY24)/(' בריאות א2'!$BN$28+' בריאות א2'!$BU$28))</f>
        <v>0</v>
      </c>
      <c r="AS21" s="79">
        <f>IF((' בריאות א2'!BS24+' בריאות א2'!BZ24)=0,0,(' בריאות א2'!BS24+' בריאות א2'!BZ24)/(' בריאות א2'!$BN$28+' בריאות א2'!$BU$28))</f>
        <v>0</v>
      </c>
      <c r="AT21" s="79">
        <f>IF((' בריאות א2'!BT24+' בריאות א2'!CA24)=0,0,(' בריאות א2'!BT24+' בריאות א2'!CA24)/(' בריאות א2'!$BN$28+' בריאות א2'!$BU$28))</f>
        <v>0</v>
      </c>
      <c r="AU21" s="93">
        <f>SUM(AV21:BA21)</f>
        <v>0</v>
      </c>
      <c r="AV21" s="79">
        <f>IF((' בריאות א2'!CC24+' בריאות א2'!CJ24)=0,0,(' בריאות א2'!CC24+' בריאות א2'!CJ24)/(' בריאות א2'!$CB$28+' בריאות א2'!$CI$28))</f>
        <v>0</v>
      </c>
      <c r="AW21" s="79">
        <f>IF((' בריאות א2'!CD24+' בריאות א2'!CK24)=0,0,(' בריאות א2'!CD24+' בריאות א2'!CK24)/(' בריאות א2'!$CB$28+' בריאות א2'!$CI$28))</f>
        <v>0</v>
      </c>
      <c r="AX21" s="79">
        <f>IF((' בריאות א2'!CE24+' בריאות א2'!CL24)=0,0,(' בריאות א2'!CE24+' בריאות א2'!CL24)/(' בריאות א2'!$CB$28+' בריאות א2'!$CI$28))</f>
        <v>0</v>
      </c>
      <c r="AY21" s="79">
        <f>IF((' בריאות א2'!CF24+' בריאות א2'!CM24)=0,0,(' בריאות א2'!CF24+' בריאות א2'!CM24)/(' בריאות א2'!$CB$28+' בריאות א2'!$CI$28))</f>
        <v>0</v>
      </c>
      <c r="AZ21" s="79">
        <f>IF((' בריאות א2'!CG24+' בריאות א2'!CN24)=0,0,(' בריאות א2'!CG24+' בריאות א2'!CN24)/(' בריאות א2'!$CB$28+' בריאות א2'!$CI$28))</f>
        <v>0</v>
      </c>
      <c r="BA21" s="79">
        <f>IF((' בריאות א2'!CH24+' בריאות א2'!CO24)=0,0,(' בריאות א2'!CH24+' בריאות א2'!CO24)/(' בריאות א2'!$CB$28+' בריאות א2'!$CI$28))</f>
        <v>0</v>
      </c>
      <c r="BB21" s="93">
        <f>SUM(BC21:BH21)</f>
        <v>0</v>
      </c>
      <c r="BC21" s="79">
        <f>IF((' בריאות א2'!CQ24+' בריאות א2'!CX24)=0,0,(' בריאות א2'!CQ24+' בריאות א2'!CX24)/(' בריאות א2'!$CP$28+' בריאות א2'!$CW$28))</f>
        <v>0</v>
      </c>
      <c r="BD21" s="79">
        <f>IF((' בריאות א2'!CR24+' בריאות א2'!CY24)=0,0,(' בריאות א2'!CR24+' בריאות א2'!CY24)/(' בריאות א2'!$CP$28+' בריאות א2'!$CW$28))</f>
        <v>0</v>
      </c>
      <c r="BE21" s="79">
        <f>IF((' בריאות א2'!CS24+' בריאות א2'!CZ24)=0,0,(' בריאות א2'!CS24+' בריאות א2'!CZ24)/(' בריאות א2'!$CP$28+' בריאות א2'!$CW$28))</f>
        <v>0</v>
      </c>
      <c r="BF21" s="79">
        <f>IF((' בריאות א2'!CT24+' בריאות א2'!DA24)=0,0,(' בריאות א2'!CT24+' בריאות א2'!DA24)/(' בריאות א2'!$CP$28+' בריאות א2'!$CW$28))</f>
        <v>0</v>
      </c>
      <c r="BG21" s="79">
        <f>IF((' בריאות א2'!CU24+' בריאות א2'!DB24)=0,0,(' בריאות א2'!CU24+' בריאות א2'!DB24)/(' בריאות א2'!$CP$28+' בריאות א2'!$CW$28))</f>
        <v>0</v>
      </c>
      <c r="BH21" s="79">
        <f>IF((' בריאות א2'!CV24+' בריאות א2'!DC24)=0,0,(' בריאות א2'!CV24+' בריאות א2'!DC24)/(' בריאות א2'!$CP$28+' בריאות א2'!$CW$28))</f>
        <v>0</v>
      </c>
      <c r="BI21" s="93">
        <f>SUM(BJ21:BO21)</f>
        <v>0</v>
      </c>
      <c r="BJ21" s="79">
        <f>IF((' בריאות א2'!DE24+' בריאות א2'!DL24)=0,0,(' בריאות א2'!DE24+' בריאות א2'!DL24)/(' בריאות א2'!$DD$28+' בריאות א2'!$DK$28))</f>
        <v>0</v>
      </c>
      <c r="BK21" s="79">
        <f>IF((' בריאות א2'!DF24+' בריאות א2'!DM24)=0,0,(' בריאות א2'!DF24+' בריאות א2'!DM24)/(' בריאות א2'!$DD$28+' בריאות א2'!$DK$28))</f>
        <v>0</v>
      </c>
      <c r="BL21" s="79">
        <f>IF((' בריאות א2'!DG24+' בריאות א2'!DN24)=0,0,(' בריאות א2'!DG24+' בריאות א2'!DN24)/(' בריאות א2'!$DD$28+' בריאות א2'!$DK$28))</f>
        <v>0</v>
      </c>
      <c r="BM21" s="79">
        <f>IF((' בריאות א2'!DH24+' בריאות א2'!DO24)=0,0,(' בריאות א2'!DH24+' בריאות א2'!DO24)/(' בריאות א2'!$DD$28+' בריאות א2'!$DK$28))</f>
        <v>0</v>
      </c>
      <c r="BN21" s="79">
        <f>IF((' בריאות א2'!DI24+' בריאות א2'!DP24)=0,0,(' בריאות א2'!DI24+' בריאות א2'!DP24)/(' בריאות א2'!$DD$28+' בריאות א2'!$DK$28))</f>
        <v>0</v>
      </c>
      <c r="BO21" s="81">
        <f>IF((' בריאות א2'!DJ24+' בריאות א2'!DQ24)=0,0,(' בריאות א2'!DJ24+' בריאות א2'!DQ24)/(' בריאות א2'!$DD$28+' בריאות א2'!$DK$28))</f>
        <v>0</v>
      </c>
      <c r="BP21" s="277"/>
      <c r="BQ21" s="277"/>
      <c r="BR21" s="277"/>
      <c r="BS21" s="277"/>
      <c r="BT21" s="277"/>
      <c r="BU21" s="173"/>
    </row>
    <row r="22" spans="1:73" x14ac:dyDescent="0.2">
      <c r="A22" s="202">
        <v>2</v>
      </c>
      <c r="B22" s="203" t="s">
        <v>77</v>
      </c>
      <c r="C22" s="272"/>
      <c r="D22" s="273"/>
      <c r="E22" s="93">
        <f>SUM(F22:K22)</f>
        <v>0</v>
      </c>
      <c r="F22" s="94">
        <f>IF(' בריאות א2'!D25+' בריאות א2'!K25=0,0,(' בריאות א2'!D25+' בריאות א2'!K25)/(' בריאות א2'!$C$28+' בריאות א2'!$J$28))</f>
        <v>0</v>
      </c>
      <c r="G22" s="94">
        <f>IF(' בריאות א2'!E25+' בריאות א2'!L25=0,0,(' בריאות א2'!E25+' בריאות א2'!L25)/(' בריאות א2'!$C$28+' בריאות א2'!$J$28))</f>
        <v>0</v>
      </c>
      <c r="H22" s="94">
        <f>IF(' בריאות א2'!F25+' בריאות א2'!M25=0,0,(' בריאות א2'!F25+' בריאות א2'!M25)/(' בריאות א2'!$C$28+' בריאות א2'!$J$28))</f>
        <v>0</v>
      </c>
      <c r="I22" s="94">
        <f>IF(' בריאות א2'!G25+' בריאות א2'!N25=0,0,(' בריאות א2'!G25+' בריאות א2'!N25)/(' בריאות א2'!$C$28+' בריאות א2'!$J$28))</f>
        <v>0</v>
      </c>
      <c r="J22" s="94">
        <f>IF(' בריאות א2'!H25+' בריאות א2'!O25=0,0,(' בריאות א2'!H25+' בריאות א2'!O25)/(' בריאות א2'!$C$28+' בריאות א2'!$J$28))</f>
        <v>0</v>
      </c>
      <c r="K22" s="97">
        <f>IF(' בריאות א2'!I25+' בריאות א2'!P25=0,0,(' בריאות א2'!I25+' בריאות א2'!P25)/(' בריאות א2'!$C$28+' בריאות א2'!$J$28))</f>
        <v>0</v>
      </c>
      <c r="L22" s="93">
        <f>SUM(M22:R22)</f>
        <v>0</v>
      </c>
      <c r="M22" s="94">
        <f>IF(' בריאות א2'!R25+' בריאות א2'!Y25=0,0,(' בריאות א2'!R25+' בריאות א2'!Y25)/(' בריאות א2'!$Q$28+' בריאות א2'!$X$28))</f>
        <v>0</v>
      </c>
      <c r="N22" s="94">
        <f>IF(' בריאות א2'!S25+' בריאות א2'!Z25=0,0,(' בריאות א2'!S25+' בריאות א2'!Z25)/(' בריאות א2'!$Q$28+' בריאות א2'!$X$28))</f>
        <v>0</v>
      </c>
      <c r="O22" s="94">
        <f>IF(' בריאות א2'!T25+' בריאות א2'!AA25=0,0,(' בריאות א2'!T25+' בריאות א2'!AA25)/(' בריאות א2'!$Q$28+' בריאות א2'!$X$28))</f>
        <v>0</v>
      </c>
      <c r="P22" s="94">
        <f>IF(' בריאות א2'!U25+' בריאות א2'!AB25=0,0,(' בריאות א2'!U25+' בריאות א2'!AB25)/(' בריאות א2'!$Q$28+' בריאות א2'!$X$28))</f>
        <v>0</v>
      </c>
      <c r="Q22" s="94">
        <f>IF(' בריאות א2'!V25+' בריאות א2'!AC25=0,0,(' בריאות א2'!V25+' בריאות א2'!AC25)/(' בריאות א2'!$Q$28+' בריאות א2'!$X$28))</f>
        <v>0</v>
      </c>
      <c r="R22" s="97">
        <f>IF(' בריאות א2'!W25+' בריאות א2'!AD25=0,0,(' בריאות א2'!W25+' בריאות א2'!AD25)/(' בריאות א2'!$Q$28+' בריאות א2'!$X$28))</f>
        <v>0</v>
      </c>
      <c r="S22" s="93">
        <f>SUM(T22:Y22)</f>
        <v>0</v>
      </c>
      <c r="T22" s="94">
        <f>IF(' בריאות א2'!AF25+' בריאות א2'!AM25=0,0,(' בריאות א2'!AF25+' בריאות א2'!AM25)/(' בריאות א2'!$AE$28+' בריאות א2'!$AL$28))</f>
        <v>0</v>
      </c>
      <c r="U22" s="94">
        <f>IF(' בריאות א2'!AG25+' בריאות א2'!AN25=0,0,(' בריאות א2'!AG25+' בריאות א2'!AN25)/(' בריאות א2'!$AE$28+' בריאות א2'!$AL$28))</f>
        <v>0</v>
      </c>
      <c r="V22" s="94">
        <f>IF(' בריאות א2'!AH25+' בריאות א2'!AO25=0,0,(' בריאות א2'!AH25+' בריאות א2'!AO25)/(' בריאות א2'!$AE$28+' בריאות א2'!$AL$28))</f>
        <v>0</v>
      </c>
      <c r="W22" s="94">
        <f>IF(' בריאות א2'!AI25+' בריאות א2'!AP25=0,0,(' בריאות א2'!AI25+' בריאות א2'!AP25)/(' בריאות א2'!$AE$28+' בריאות א2'!$AL$28))</f>
        <v>0</v>
      </c>
      <c r="X22" s="94">
        <f>IF(' בריאות א2'!AJ25+' בריאות א2'!AQ25=0,0,(' בריאות א2'!AJ25+' בריאות א2'!AQ25)/(' בריאות א2'!$AE$28+' בריאות א2'!$AL$28))</f>
        <v>0</v>
      </c>
      <c r="Y22" s="95">
        <f>IF(' בריאות א2'!AK25+' בריאות א2'!AR25=0,0,(' בריאות א2'!AK25+' בריאות א2'!AR25)/(' בריאות א2'!$AE$28+' בריאות א2'!$AL$28))</f>
        <v>0</v>
      </c>
      <c r="Z22" s="93">
        <f>SUM(AA22:AF22)</f>
        <v>0</v>
      </c>
      <c r="AA22" s="79">
        <f>IF((' בריאות א2'!AT25+' בריאות א2'!BA25)=0,0,(' בריאות א2'!AT25+' בריאות א2'!BA25)/(' בריאות א2'!$AZ$28+' בריאות א2'!$AS$28))</f>
        <v>0</v>
      </c>
      <c r="AB22" s="79">
        <f>IF((' בריאות א2'!AU25+' בריאות א2'!BB25)=0,0,(' בריאות א2'!AU25+' בריאות א2'!BB25)/(' בריאות א2'!$AZ$28+' בריאות א2'!$AS$28))</f>
        <v>0</v>
      </c>
      <c r="AC22" s="79">
        <f>IF((' בריאות א2'!AV25+' בריאות א2'!BC25)=0,0,(' בריאות א2'!AV25+' בריאות א2'!BC25)/(' בריאות א2'!$AZ$28+' בריאות א2'!$AS$28))</f>
        <v>0</v>
      </c>
      <c r="AD22" s="79">
        <f>IF((' בריאות א2'!AW25+' בריאות א2'!BD25)=0,0,(' בריאות א2'!AW25+' בריאות א2'!BD25)/(' בריאות א2'!$AZ$28+' בריאות א2'!$AS$28))</f>
        <v>0</v>
      </c>
      <c r="AE22" s="79">
        <f>IF((' בריאות א2'!AX25+' בריאות א2'!BE25)=0,0,(' בריאות א2'!AX25+' בריאות א2'!BE25)/(' בריאות א2'!$AZ$28+' בריאות א2'!$AS$28))</f>
        <v>0</v>
      </c>
      <c r="AF22" s="79">
        <f>IF((' בריאות א2'!AY25+' בריאות א2'!BF25)=0,0,(' בריאות א2'!AY25+' בריאות א2'!BF25)/(' בריאות א2'!$AZ$28+' בריאות א2'!$AS$28))</f>
        <v>0</v>
      </c>
      <c r="AG22" s="93">
        <f>SUM(AH22:AM22)</f>
        <v>0</v>
      </c>
      <c r="AH22" s="79">
        <f>IF(' בריאות א2'!BH25=0,0,' בריאות א2'!BH25/' בריאות א2'!$BG$28)</f>
        <v>0</v>
      </c>
      <c r="AI22" s="79">
        <f>IF(' בריאות א2'!BI25=0,0,' בריאות א2'!BI25/' בריאות א2'!$BG$28)</f>
        <v>0</v>
      </c>
      <c r="AJ22" s="79">
        <f>IF(' בריאות א2'!BJ25=0,0,' בריאות א2'!BJ25/' בריאות א2'!$BG$28)</f>
        <v>0</v>
      </c>
      <c r="AK22" s="79">
        <f>IF(' בריאות א2'!BK25=0,0,' בריאות א2'!BK25/' בריאות א2'!$BG$28)</f>
        <v>0</v>
      </c>
      <c r="AL22" s="79">
        <f>IF(' בריאות א2'!BL25=0,0,' בריאות א2'!BL25/' בריאות א2'!$BG$28)</f>
        <v>0</v>
      </c>
      <c r="AM22" s="81">
        <f>IF(' בריאות א2'!BM25=0,0,' בריאות א2'!BM25/' בריאות א2'!$BG$28)</f>
        <v>0</v>
      </c>
      <c r="AN22" s="93">
        <f>SUM(AO22:AT22)</f>
        <v>0</v>
      </c>
      <c r="AO22" s="79">
        <f>IF((' בריאות א2'!BO25+' בריאות א2'!BV25)=0,0,(' בריאות א2'!BO25+' בריאות א2'!BV25)/(' בריאות א2'!$BN$28+' בריאות א2'!$BU$28))</f>
        <v>0</v>
      </c>
      <c r="AP22" s="79">
        <f>IF((' בריאות א2'!BP25+' בריאות א2'!BW25)=0,0,(' בריאות א2'!BP25+' בריאות א2'!BW25)/(' בריאות א2'!$BN$28+' בריאות א2'!$BU$28))</f>
        <v>0</v>
      </c>
      <c r="AQ22" s="79">
        <f>IF((' בריאות א2'!BQ25+' בריאות א2'!BX25)=0,0,(' בריאות א2'!BQ25+' בריאות א2'!BX25)/(' בריאות א2'!$BN$28+' בריאות א2'!$BU$28))</f>
        <v>0</v>
      </c>
      <c r="AR22" s="79">
        <f>IF((' בריאות א2'!BR25+' בריאות א2'!BY25)=0,0,(' בריאות א2'!BR25+' בריאות א2'!BY25)/(' בריאות א2'!$BN$28+' בריאות א2'!$BU$28))</f>
        <v>0</v>
      </c>
      <c r="AS22" s="79">
        <f>IF((' בריאות א2'!BS25+' בריאות א2'!BZ25)=0,0,(' בריאות א2'!BS25+' בריאות א2'!BZ25)/(' בריאות א2'!$BN$28+' בריאות א2'!$BU$28))</f>
        <v>0</v>
      </c>
      <c r="AT22" s="79">
        <f>IF((' בריאות א2'!BT25+' בריאות א2'!CA25)=0,0,(' בריאות א2'!BT25+' בריאות א2'!CA25)/(' בריאות א2'!$BN$28+' בריאות א2'!$BU$28))</f>
        <v>0</v>
      </c>
      <c r="AU22" s="93">
        <f>SUM(AV22:BA22)</f>
        <v>0</v>
      </c>
      <c r="AV22" s="79">
        <f>IF((' בריאות א2'!CC25+' בריאות א2'!CJ25)=0,0,(' בריאות א2'!CC25+' בריאות א2'!CJ25)/(' בריאות א2'!$CB$28+' בריאות א2'!$CI$28))</f>
        <v>0</v>
      </c>
      <c r="AW22" s="79">
        <f>IF((' בריאות א2'!CD25+' בריאות א2'!CK25)=0,0,(' בריאות א2'!CD25+' בריאות א2'!CK25)/(' בריאות א2'!$CB$28+' בריאות א2'!$CI$28))</f>
        <v>0</v>
      </c>
      <c r="AX22" s="79">
        <f>IF((' בריאות א2'!CE25+' בריאות א2'!CL25)=0,0,(' בריאות א2'!CE25+' בריאות א2'!CL25)/(' בריאות א2'!$CB$28+' בריאות א2'!$CI$28))</f>
        <v>0</v>
      </c>
      <c r="AY22" s="79">
        <f>IF((' בריאות א2'!CF25+' בריאות א2'!CM25)=0,0,(' בריאות א2'!CF25+' בריאות א2'!CM25)/(' בריאות א2'!$CB$28+' בריאות א2'!$CI$28))</f>
        <v>0</v>
      </c>
      <c r="AZ22" s="79">
        <f>IF((' בריאות א2'!CG25+' בריאות א2'!CN25)=0,0,(' בריאות א2'!CG25+' בריאות א2'!CN25)/(' בריאות א2'!$CB$28+' בריאות א2'!$CI$28))</f>
        <v>0</v>
      </c>
      <c r="BA22" s="79">
        <f>IF((' בריאות א2'!CH25+' בריאות א2'!CO25)=0,0,(' בריאות א2'!CH25+' בריאות א2'!CO25)/(' בריאות א2'!$CB$28+' בריאות א2'!$CI$28))</f>
        <v>0</v>
      </c>
      <c r="BB22" s="93">
        <f>SUM(BC22:BH22)</f>
        <v>0</v>
      </c>
      <c r="BC22" s="79">
        <f>IF((' בריאות א2'!CQ25+' בריאות א2'!CX25)=0,0,(' בריאות א2'!CQ25+' בריאות א2'!CX25)/(' בריאות א2'!$CP$28+' בריאות א2'!$CW$28))</f>
        <v>0</v>
      </c>
      <c r="BD22" s="79">
        <f>IF((' בריאות א2'!CR25+' בריאות א2'!CY25)=0,0,(' בריאות א2'!CR25+' בריאות א2'!CY25)/(' בריאות א2'!$CP$28+' בריאות א2'!$CW$28))</f>
        <v>0</v>
      </c>
      <c r="BE22" s="79">
        <f>IF((' בריאות א2'!CS25+' בריאות א2'!CZ25)=0,0,(' בריאות א2'!CS25+' בריאות א2'!CZ25)/(' בריאות א2'!$CP$28+' בריאות א2'!$CW$28))</f>
        <v>0</v>
      </c>
      <c r="BF22" s="79">
        <f>IF((' בריאות א2'!CT25+' בריאות א2'!DA25)=0,0,(' בריאות א2'!CT25+' בריאות א2'!DA25)/(' בריאות א2'!$CP$28+' בריאות א2'!$CW$28))</f>
        <v>0</v>
      </c>
      <c r="BG22" s="79">
        <f>IF((' בריאות א2'!CU25+' בריאות א2'!DB25)=0,0,(' בריאות א2'!CU25+' בריאות א2'!DB25)/(' בריאות א2'!$CP$28+' בריאות א2'!$CW$28))</f>
        <v>0</v>
      </c>
      <c r="BH22" s="79">
        <f>IF((' בריאות א2'!CV25+' בריאות א2'!DC25)=0,0,(' בריאות א2'!CV25+' בריאות א2'!DC25)/(' בריאות א2'!$CP$28+' בריאות א2'!$CW$28))</f>
        <v>0</v>
      </c>
      <c r="BI22" s="93">
        <f>SUM(BJ22:BO22)</f>
        <v>0</v>
      </c>
      <c r="BJ22" s="79">
        <f>IF((' בריאות א2'!DE25+' בריאות א2'!DL25)=0,0,(' בריאות א2'!DE25+' בריאות א2'!DL25)/(' בריאות א2'!$DD$28+' בריאות א2'!$DK$28))</f>
        <v>0</v>
      </c>
      <c r="BK22" s="79">
        <f>IF((' בריאות א2'!DF25+' בריאות א2'!DM25)=0,0,(' בריאות א2'!DF25+' בריאות א2'!DM25)/(' בריאות א2'!$DD$28+' בריאות א2'!$DK$28))</f>
        <v>0</v>
      </c>
      <c r="BL22" s="79">
        <f>IF((' בריאות א2'!DG25+' בריאות א2'!DN25)=0,0,(' בריאות א2'!DG25+' בריאות א2'!DN25)/(' בריאות א2'!$DD$28+' בריאות א2'!$DK$28))</f>
        <v>0</v>
      </c>
      <c r="BM22" s="79">
        <f>IF((' בריאות א2'!DH25+' בריאות א2'!DO25)=0,0,(' בריאות א2'!DH25+' בריאות א2'!DO25)/(' בריאות א2'!$DD$28+' בריאות א2'!$DK$28))</f>
        <v>0</v>
      </c>
      <c r="BN22" s="79">
        <f>IF((' בריאות א2'!DI25+' בריאות א2'!DP25)=0,0,(' בריאות א2'!DI25+' בריאות א2'!DP25)/(' בריאות א2'!$DD$28+' בריאות א2'!$DK$28))</f>
        <v>0</v>
      </c>
      <c r="BO22" s="81">
        <f>IF((' בריאות א2'!DJ25+' בריאות א2'!DQ25)=0,0,(' בריאות א2'!DJ25+' בריאות א2'!DQ25)/(' בריאות א2'!$DD$28+' בריאות א2'!$DK$28))</f>
        <v>0</v>
      </c>
      <c r="BP22" s="277"/>
      <c r="BQ22" s="277"/>
      <c r="BR22" s="277"/>
      <c r="BS22" s="277"/>
      <c r="BT22" s="277"/>
      <c r="BU22" s="173"/>
    </row>
    <row r="23" spans="1:73" x14ac:dyDescent="0.2">
      <c r="A23" s="202">
        <v>3</v>
      </c>
      <c r="B23" s="203" t="s">
        <v>84</v>
      </c>
      <c r="C23" s="272"/>
      <c r="D23" s="273"/>
      <c r="E23" s="93">
        <f>SUM(F23:K23)</f>
        <v>0</v>
      </c>
      <c r="F23" s="94">
        <f>IF(' בריאות א2'!D26+' בריאות א2'!K26=0,0,(' בריאות א2'!D26+' בריאות א2'!K26)/(' בריאות א2'!$C$28+' בריאות א2'!$J$28))</f>
        <v>0</v>
      </c>
      <c r="G23" s="94">
        <f>IF(' בריאות א2'!E26+' בריאות א2'!L26=0,0,(' בריאות א2'!E26+' בריאות א2'!L26)/(' בריאות א2'!$C$28+' בריאות א2'!$J$28))</f>
        <v>0</v>
      </c>
      <c r="H23" s="94">
        <f>IF(' בריאות א2'!F26+' בריאות א2'!M26=0,0,(' בריאות א2'!F26+' בריאות א2'!M26)/(' בריאות א2'!$C$28+' בריאות א2'!$J$28))</f>
        <v>0</v>
      </c>
      <c r="I23" s="94">
        <f>IF(' בריאות א2'!G26+' בריאות א2'!N26=0,0,(' בריאות א2'!G26+' בריאות א2'!N26)/(' בריאות א2'!$C$28+' בריאות א2'!$J$28))</f>
        <v>0</v>
      </c>
      <c r="J23" s="94">
        <f>IF(' בריאות א2'!H26+' בריאות א2'!O26=0,0,(' בריאות א2'!H26+' בריאות א2'!O26)/(' בריאות א2'!$C$28+' בריאות א2'!$J$28))</f>
        <v>0</v>
      </c>
      <c r="K23" s="97">
        <f>IF(' בריאות א2'!I26+' בריאות א2'!P26=0,0,(' בריאות א2'!I26+' בריאות א2'!P26)/(' בריאות א2'!$C$28+' בריאות א2'!$J$28))</f>
        <v>0</v>
      </c>
      <c r="L23" s="93">
        <f>SUM(M23:R23)</f>
        <v>0</v>
      </c>
      <c r="M23" s="94">
        <f>IF(' בריאות א2'!R26+' בריאות א2'!Y26=0,0,(' בריאות א2'!R26+' בריאות א2'!Y26)/(' בריאות א2'!$Q$28+' בריאות א2'!$X$28))</f>
        <v>0</v>
      </c>
      <c r="N23" s="94">
        <f>IF(' בריאות א2'!S26+' בריאות א2'!Z26=0,0,(' בריאות א2'!S26+' בריאות א2'!Z26)/(' בריאות א2'!$Q$28+' בריאות א2'!$X$28))</f>
        <v>0</v>
      </c>
      <c r="O23" s="94">
        <f>IF(' בריאות א2'!T26+' בריאות א2'!AA26=0,0,(' בריאות א2'!T26+' בריאות א2'!AA26)/(' בריאות א2'!$Q$28+' בריאות א2'!$X$28))</f>
        <v>0</v>
      </c>
      <c r="P23" s="94">
        <f>IF(' בריאות א2'!U26+' בריאות א2'!AB26=0,0,(' בריאות א2'!U26+' בריאות א2'!AB26)/(' בריאות א2'!$Q$28+' בריאות א2'!$X$28))</f>
        <v>0</v>
      </c>
      <c r="Q23" s="94">
        <f>IF(' בריאות א2'!V26+' בריאות א2'!AC26=0,0,(' בריאות א2'!V26+' בריאות א2'!AC26)/(' בריאות א2'!$Q$28+' בריאות א2'!$X$28))</f>
        <v>0</v>
      </c>
      <c r="R23" s="97">
        <f>IF(' בריאות א2'!W26+' בריאות א2'!AD26=0,0,(' בריאות א2'!W26+' בריאות א2'!AD26)/(' בריאות א2'!$Q$28+' בריאות א2'!$X$28))</f>
        <v>0</v>
      </c>
      <c r="S23" s="93">
        <f>SUM(T23:Y23)</f>
        <v>0</v>
      </c>
      <c r="T23" s="94">
        <f>IF(' בריאות א2'!AF26+' בריאות א2'!AM26=0,0,(' בריאות א2'!AF26+' בריאות א2'!AM26)/(' בריאות א2'!$AE$28+' בריאות א2'!$AL$28))</f>
        <v>0</v>
      </c>
      <c r="U23" s="94">
        <f>IF(' בריאות א2'!AG26+' בריאות א2'!AN26=0,0,(' בריאות א2'!AG26+' בריאות א2'!AN26)/(' בריאות א2'!$AE$28+' בריאות א2'!$AL$28))</f>
        <v>0</v>
      </c>
      <c r="V23" s="94">
        <f>IF(' בריאות א2'!AH26+' בריאות א2'!AO26=0,0,(' בריאות א2'!AH26+' בריאות א2'!AO26)/(' בריאות א2'!$AE$28+' בריאות א2'!$AL$28))</f>
        <v>0</v>
      </c>
      <c r="W23" s="94">
        <f>IF(' בריאות א2'!AI26+' בריאות א2'!AP26=0,0,(' בריאות א2'!AI26+' בריאות א2'!AP26)/(' בריאות א2'!$AE$28+' בריאות א2'!$AL$28))</f>
        <v>0</v>
      </c>
      <c r="X23" s="94">
        <f>IF(' בריאות א2'!AJ26+' בריאות א2'!AQ26=0,0,(' בריאות א2'!AJ26+' בריאות א2'!AQ26)/(' בריאות א2'!$AE$28+' בריאות א2'!$AL$28))</f>
        <v>0</v>
      </c>
      <c r="Y23" s="95">
        <f>IF(' בריאות א2'!AK26+' בריאות א2'!AR26=0,0,(' בריאות א2'!AK26+' בריאות א2'!AR26)/(' בריאות א2'!$AE$28+' בריאות א2'!$AL$28))</f>
        <v>0</v>
      </c>
      <c r="Z23" s="93">
        <f>SUM(AA23:AF23)</f>
        <v>0</v>
      </c>
      <c r="AA23" s="79">
        <f>IF((' בריאות א2'!AT26+' בריאות א2'!BA26)=0,0,(' בריאות א2'!AT26+' בריאות א2'!BA26)/(' בריאות א2'!$AZ$28+' בריאות א2'!$AS$28))</f>
        <v>0</v>
      </c>
      <c r="AB23" s="79">
        <f>IF((' בריאות א2'!AU26+' בריאות א2'!BB26)=0,0,(' בריאות א2'!AU26+' בריאות א2'!BB26)/(' בריאות א2'!$AZ$28+' בריאות א2'!$AS$28))</f>
        <v>0</v>
      </c>
      <c r="AC23" s="79">
        <f>IF((' בריאות א2'!AV26+' בריאות א2'!BC26)=0,0,(' בריאות א2'!AV26+' בריאות א2'!BC26)/(' בריאות א2'!$AZ$28+' בריאות א2'!$AS$28))</f>
        <v>0</v>
      </c>
      <c r="AD23" s="79">
        <f>IF((' בריאות א2'!AW26+' בריאות א2'!BD26)=0,0,(' בריאות א2'!AW26+' בריאות א2'!BD26)/(' בריאות א2'!$AZ$28+' בריאות א2'!$AS$28))</f>
        <v>0</v>
      </c>
      <c r="AE23" s="79">
        <f>IF((' בריאות א2'!AX26+' בריאות א2'!BE26)=0,0,(' בריאות א2'!AX26+' בריאות א2'!BE26)/(' בריאות א2'!$AZ$28+' בריאות א2'!$AS$28))</f>
        <v>0</v>
      </c>
      <c r="AF23" s="79">
        <f>IF((' בריאות א2'!AY26+' בריאות א2'!BF26)=0,0,(' בריאות א2'!AY26+' בריאות א2'!BF26)/(' בריאות א2'!$AZ$28+' בריאות א2'!$AS$28))</f>
        <v>0</v>
      </c>
      <c r="AG23" s="93">
        <f>SUM(AH23:AM23)</f>
        <v>0</v>
      </c>
      <c r="AH23" s="79">
        <f>IF(' בריאות א2'!BH26=0,0,' בריאות א2'!BH26/' בריאות א2'!$BG$28)</f>
        <v>0</v>
      </c>
      <c r="AI23" s="79">
        <f>IF(' בריאות א2'!BI26=0,0,' בריאות א2'!BI26/' בריאות א2'!$BG$28)</f>
        <v>0</v>
      </c>
      <c r="AJ23" s="79">
        <f>IF(' בריאות א2'!BJ26=0,0,' בריאות א2'!BJ26/' בריאות א2'!$BG$28)</f>
        <v>0</v>
      </c>
      <c r="AK23" s="79">
        <f>IF(' בריאות א2'!BK26=0,0,' בריאות א2'!BK26/' בריאות א2'!$BG$28)</f>
        <v>0</v>
      </c>
      <c r="AL23" s="79">
        <f>IF(' בריאות א2'!BL26=0,0,' בריאות א2'!BL26/' בריאות א2'!$BG$28)</f>
        <v>0</v>
      </c>
      <c r="AM23" s="81">
        <f>IF(' בריאות א2'!BM26=0,0,' בריאות א2'!BM26/' בריאות א2'!$BG$28)</f>
        <v>0</v>
      </c>
      <c r="AN23" s="93">
        <f>SUM(AO23:AT23)</f>
        <v>0</v>
      </c>
      <c r="AO23" s="79">
        <f>IF((' בריאות א2'!BO26+' בריאות א2'!BV26)=0,0,(' בריאות א2'!BO26+' בריאות א2'!BV26)/(' בריאות א2'!$BN$28+' בריאות א2'!$BU$28))</f>
        <v>0</v>
      </c>
      <c r="AP23" s="79">
        <f>IF((' בריאות א2'!BP26+' בריאות א2'!BW26)=0,0,(' בריאות א2'!BP26+' בריאות א2'!BW26)/(' בריאות א2'!$BN$28+' בריאות א2'!$BU$28))</f>
        <v>0</v>
      </c>
      <c r="AQ23" s="79">
        <f>IF((' בריאות א2'!BQ26+' בריאות א2'!BX26)=0,0,(' בריאות א2'!BQ26+' בריאות א2'!BX26)/(' בריאות א2'!$BN$28+' בריאות א2'!$BU$28))</f>
        <v>0</v>
      </c>
      <c r="AR23" s="79">
        <f>IF((' בריאות א2'!BR26+' בריאות א2'!BY26)=0,0,(' בריאות א2'!BR26+' בריאות א2'!BY26)/(' בריאות א2'!$BN$28+' בריאות א2'!$BU$28))</f>
        <v>0</v>
      </c>
      <c r="AS23" s="79">
        <f>IF((' בריאות א2'!BS26+' בריאות א2'!BZ26)=0,0,(' בריאות א2'!BS26+' בריאות א2'!BZ26)/(' בריאות א2'!$BN$28+' בריאות א2'!$BU$28))</f>
        <v>0</v>
      </c>
      <c r="AT23" s="79">
        <f>IF((' בריאות א2'!BT26+' בריאות א2'!CA26)=0,0,(' בריאות א2'!BT26+' בריאות א2'!CA26)/(' בריאות א2'!$BN$28+' בריאות א2'!$BU$28))</f>
        <v>0</v>
      </c>
      <c r="AU23" s="93">
        <f>SUM(AV23:BA23)</f>
        <v>0</v>
      </c>
      <c r="AV23" s="79">
        <f>IF((' בריאות א2'!CC26+' בריאות א2'!CJ26)=0,0,(' בריאות א2'!CC26+' בריאות א2'!CJ26)/(' בריאות א2'!$CB$28+' בריאות א2'!$CI$28))</f>
        <v>0</v>
      </c>
      <c r="AW23" s="79">
        <f>IF((' בריאות א2'!CD26+' בריאות א2'!CK26)=0,0,(' בריאות א2'!CD26+' בריאות א2'!CK26)/(' בריאות א2'!$CB$28+' בריאות א2'!$CI$28))</f>
        <v>0</v>
      </c>
      <c r="AX23" s="79">
        <f>IF((' בריאות א2'!CE26+' בריאות א2'!CL26)=0,0,(' בריאות א2'!CE26+' בריאות א2'!CL26)/(' בריאות א2'!$CB$28+' בריאות א2'!$CI$28))</f>
        <v>0</v>
      </c>
      <c r="AY23" s="79">
        <f>IF((' בריאות א2'!CF26+' בריאות א2'!CM26)=0,0,(' בריאות א2'!CF26+' בריאות א2'!CM26)/(' בריאות א2'!$CB$28+' בריאות א2'!$CI$28))</f>
        <v>0</v>
      </c>
      <c r="AZ23" s="79">
        <f>IF((' בריאות א2'!CG26+' בריאות א2'!CN26)=0,0,(' בריאות א2'!CG26+' בריאות א2'!CN26)/(' בריאות א2'!$CB$28+' בריאות א2'!$CI$28))</f>
        <v>0</v>
      </c>
      <c r="BA23" s="79">
        <f>IF((' בריאות א2'!CH26+' בריאות א2'!CO26)=0,0,(' בריאות א2'!CH26+' בריאות א2'!CO26)/(' בריאות א2'!$CB$28+' בריאות א2'!$CI$28))</f>
        <v>0</v>
      </c>
      <c r="BB23" s="93">
        <f>SUM(BC23:BH23)</f>
        <v>0</v>
      </c>
      <c r="BC23" s="79">
        <f>IF((' בריאות א2'!CQ26+' בריאות א2'!CX26)=0,0,(' בריאות א2'!CQ26+' בריאות א2'!CX26)/(' בריאות א2'!$CP$28+' בריאות א2'!$CW$28))</f>
        <v>0</v>
      </c>
      <c r="BD23" s="79">
        <f>IF((' בריאות א2'!CR26+' בריאות א2'!CY26)=0,0,(' בריאות א2'!CR26+' בריאות א2'!CY26)/(' בריאות א2'!$CP$28+' בריאות א2'!$CW$28))</f>
        <v>0</v>
      </c>
      <c r="BE23" s="79">
        <f>IF((' בריאות א2'!CS26+' בריאות א2'!CZ26)=0,0,(' בריאות א2'!CS26+' בריאות א2'!CZ26)/(' בריאות א2'!$CP$28+' בריאות א2'!$CW$28))</f>
        <v>0</v>
      </c>
      <c r="BF23" s="79">
        <f>IF((' בריאות א2'!CT26+' בריאות א2'!DA26)=0,0,(' בריאות א2'!CT26+' בריאות א2'!DA26)/(' בריאות א2'!$CP$28+' בריאות א2'!$CW$28))</f>
        <v>0</v>
      </c>
      <c r="BG23" s="79">
        <f>IF((' בריאות א2'!CU26+' בריאות א2'!DB26)=0,0,(' בריאות א2'!CU26+' בריאות א2'!DB26)/(' בריאות א2'!$CP$28+' בריאות א2'!$CW$28))</f>
        <v>0</v>
      </c>
      <c r="BH23" s="79">
        <f>IF((' בריאות א2'!CV26+' בריאות א2'!DC26)=0,0,(' בריאות א2'!CV26+' בריאות א2'!DC26)/(' בריאות א2'!$CP$28+' בריאות א2'!$CW$28))</f>
        <v>0</v>
      </c>
      <c r="BI23" s="93">
        <f>SUM(BJ23:BO23)</f>
        <v>0</v>
      </c>
      <c r="BJ23" s="79">
        <f>IF((' בריאות א2'!DE26+' בריאות א2'!DL26)=0,0,(' בריאות א2'!DE26+' בריאות א2'!DL26)/(' בריאות א2'!$DD$28+' בריאות א2'!$DK$28))</f>
        <v>0</v>
      </c>
      <c r="BK23" s="79">
        <f>IF((' בריאות א2'!DF26+' בריאות א2'!DM26)=0,0,(' בריאות א2'!DF26+' בריאות א2'!DM26)/(' בריאות א2'!$DD$28+' בריאות א2'!$DK$28))</f>
        <v>0</v>
      </c>
      <c r="BL23" s="79">
        <f>IF((' בריאות א2'!DG26+' בריאות א2'!DN26)=0,0,(' בריאות א2'!DG26+' בריאות א2'!DN26)/(' בריאות א2'!$DD$28+' בריאות א2'!$DK$28))</f>
        <v>0</v>
      </c>
      <c r="BM23" s="79">
        <f>IF((' בריאות א2'!DH26+' בריאות א2'!DO26)=0,0,(' בריאות א2'!DH26+' בריאות א2'!DO26)/(' בריאות א2'!$DD$28+' בריאות א2'!$DK$28))</f>
        <v>0</v>
      </c>
      <c r="BN23" s="79">
        <f>IF((' בריאות א2'!DI26+' בריאות א2'!DP26)=0,0,(' בריאות א2'!DI26+' בריאות א2'!DP26)/(' בריאות א2'!$DD$28+' בריאות א2'!$DK$28))</f>
        <v>0</v>
      </c>
      <c r="BO23" s="81">
        <f>IF((' בריאות א2'!DJ26+' בריאות א2'!DQ26)=0,0,(' בריאות א2'!DJ26+' בריאות א2'!DQ26)/(' בריאות א2'!$DD$28+' בריאות א2'!$DK$28))</f>
        <v>0</v>
      </c>
      <c r="BP23" s="277"/>
      <c r="BQ23" s="277"/>
      <c r="BR23" s="277"/>
      <c r="BS23" s="277"/>
      <c r="BT23" s="277"/>
      <c r="BU23" s="173"/>
    </row>
    <row r="24" spans="1:73" x14ac:dyDescent="0.2">
      <c r="A24" s="202">
        <v>4</v>
      </c>
      <c r="B24" s="203" t="s">
        <v>85</v>
      </c>
      <c r="C24" s="272"/>
      <c r="D24" s="273"/>
      <c r="E24" s="98">
        <f>SUM(F24:K24)</f>
        <v>0</v>
      </c>
      <c r="F24" s="94">
        <f>IF(' בריאות א2'!D27+' בריאות א2'!K27=0,0,(' בריאות א2'!D27+' בריאות א2'!K27)/(' בריאות א2'!$C$28+' בריאות א2'!$J$28))</f>
        <v>0</v>
      </c>
      <c r="G24" s="94">
        <f>IF(' בריאות א2'!E27+' בריאות א2'!L27=0,0,(' בריאות א2'!E27+' בריאות א2'!L27)/(' בריאות א2'!$C$28+' בריאות א2'!$J$28))</f>
        <v>0</v>
      </c>
      <c r="H24" s="94">
        <f>IF(' בריאות א2'!F27+' בריאות א2'!M27=0,0,(' בריאות א2'!F27+' בריאות א2'!M27)/(' בריאות א2'!$C$28+' בריאות א2'!$J$28))</f>
        <v>0</v>
      </c>
      <c r="I24" s="94">
        <f>IF(' בריאות א2'!G27+' בריאות א2'!N27=0,0,(' בריאות א2'!G27+' בריאות א2'!N27)/(' בריאות א2'!$C$28+' בריאות א2'!$J$28))</f>
        <v>0</v>
      </c>
      <c r="J24" s="94">
        <f>IF(' בריאות א2'!H27+' בריאות א2'!O27=0,0,(' בריאות א2'!H27+' בריאות א2'!O27)/(' בריאות א2'!$C$28+' בריאות א2'!$J$28))</f>
        <v>0</v>
      </c>
      <c r="K24" s="97">
        <f>IF(' בריאות א2'!I27+' בריאות א2'!P27=0,0,(' בריאות א2'!I27+' בריאות א2'!P27)/(' בריאות א2'!$C$28+' בריאות א2'!$J$28))</f>
        <v>0</v>
      </c>
      <c r="L24" s="98">
        <f>SUM(M24:R24)</f>
        <v>0</v>
      </c>
      <c r="M24" s="94">
        <f>IF(' בריאות א2'!R27+' בריאות א2'!Y27=0,0,(' בריאות א2'!R27+' בריאות א2'!Y27)/(' בריאות א2'!$Q$28+' בריאות א2'!$X$28))</f>
        <v>0</v>
      </c>
      <c r="N24" s="94">
        <f>IF(' בריאות א2'!S27+' בריאות א2'!Z27=0,0,(' בריאות א2'!S27+' בריאות א2'!Z27)/(' בריאות א2'!$Q$28+' בריאות א2'!$X$28))</f>
        <v>0</v>
      </c>
      <c r="O24" s="94">
        <f>IF(' בריאות א2'!T27+' בריאות א2'!AA27=0,0,(' בריאות א2'!T27+' בריאות א2'!AA27)/(' בריאות א2'!$Q$28+' בריאות א2'!$X$28))</f>
        <v>0</v>
      </c>
      <c r="P24" s="94">
        <f>IF(' בריאות א2'!U27+' בריאות א2'!AB27=0,0,(' בריאות א2'!U27+' בריאות א2'!AB27)/(' בריאות א2'!$Q$28+' בריאות א2'!$X$28))</f>
        <v>0</v>
      </c>
      <c r="Q24" s="94">
        <f>IF(' בריאות א2'!V27+' בריאות א2'!AC27=0,0,(' בריאות א2'!V27+' בריאות א2'!AC27)/(' בריאות א2'!$Q$28+' בריאות א2'!$X$28))</f>
        <v>0</v>
      </c>
      <c r="R24" s="97">
        <f>IF(' בריאות א2'!W27+' בריאות א2'!AD27=0,0,(' בריאות א2'!W27+' בריאות א2'!AD27)/(' בריאות א2'!$Q$28+' בריאות א2'!$X$28))</f>
        <v>0</v>
      </c>
      <c r="S24" s="98">
        <f>SUM(T24:Y24)</f>
        <v>0</v>
      </c>
      <c r="T24" s="94">
        <f>IF(' בריאות א2'!AF27+' בריאות א2'!AM27=0,0,(' בריאות א2'!AF27+' בריאות א2'!AM27)/(' בריאות א2'!$AE$28+' בריאות א2'!$AL$28))</f>
        <v>0</v>
      </c>
      <c r="U24" s="94">
        <f>IF(' בריאות א2'!AG27+' בריאות א2'!AN27=0,0,(' בריאות א2'!AG27+' בריאות א2'!AN27)/(' בריאות א2'!$AE$28+' בריאות א2'!$AL$28))</f>
        <v>0</v>
      </c>
      <c r="V24" s="94">
        <f>IF(' בריאות א2'!AH27+' בריאות א2'!AO27=0,0,(' בריאות א2'!AH27+' בריאות א2'!AO27)/(' בריאות א2'!$AE$28+' בריאות א2'!$AL$28))</f>
        <v>0</v>
      </c>
      <c r="W24" s="94">
        <f>IF(' בריאות א2'!AI27+' בריאות א2'!AP27=0,0,(' בריאות א2'!AI27+' בריאות א2'!AP27)/(' בריאות א2'!$AE$28+' בריאות א2'!$AL$28))</f>
        <v>0</v>
      </c>
      <c r="X24" s="94">
        <f>IF(' בריאות א2'!AJ27+' בריאות א2'!AQ27=0,0,(' בריאות א2'!AJ27+' בריאות א2'!AQ27)/(' בריאות א2'!$AE$28+' בריאות א2'!$AL$28))</f>
        <v>0</v>
      </c>
      <c r="Y24" s="95">
        <f>IF(' בריאות א2'!AK27+' בריאות א2'!AR27=0,0,(' בריאות א2'!AK27+' בריאות א2'!AR27)/(' בריאות א2'!$AE$28+' בריאות א2'!$AL$28))</f>
        <v>0</v>
      </c>
      <c r="Z24" s="98">
        <f>SUM(AA24:AF24)</f>
        <v>0</v>
      </c>
      <c r="AA24" s="79">
        <f>IF((' בריאות א2'!AT27+' בריאות א2'!BA27)=0,0,(' בריאות א2'!AT27+' בריאות א2'!BA27)/(' בריאות א2'!$AZ$28+' בריאות א2'!$AS$28))</f>
        <v>0</v>
      </c>
      <c r="AB24" s="79">
        <f>IF((' בריאות א2'!AU27+' בריאות א2'!BB27)=0,0,(' בריאות א2'!AU27+' בריאות א2'!BB27)/(' בריאות א2'!$AZ$28+' בריאות א2'!$AS$28))</f>
        <v>0</v>
      </c>
      <c r="AC24" s="79">
        <f>IF((' בריאות א2'!AV27+' בריאות א2'!BC27)=0,0,(' בריאות א2'!AV27+' בריאות א2'!BC27)/(' בריאות א2'!$AZ$28+' בריאות א2'!$AS$28))</f>
        <v>0</v>
      </c>
      <c r="AD24" s="79">
        <f>IF((' בריאות א2'!AW27+' בריאות א2'!BD27)=0,0,(' בריאות א2'!AW27+' בריאות א2'!BD27)/(' בריאות א2'!$AZ$28+' בריאות א2'!$AS$28))</f>
        <v>0</v>
      </c>
      <c r="AE24" s="79">
        <f>IF((' בריאות א2'!AX27+' בריאות א2'!BE27)=0,0,(' בריאות א2'!AX27+' בריאות א2'!BE27)/(' בריאות א2'!$AZ$28+' בריאות א2'!$AS$28))</f>
        <v>0</v>
      </c>
      <c r="AF24" s="79">
        <f>IF((' בריאות א2'!AY27+' בריאות א2'!BF27)=0,0,(' בריאות א2'!AY27+' בריאות א2'!BF27)/(' בריאות א2'!$AZ$28+' בריאות א2'!$AS$28))</f>
        <v>0</v>
      </c>
      <c r="AG24" s="98">
        <f>SUM(AH24:AM24)</f>
        <v>0</v>
      </c>
      <c r="AH24" s="79">
        <f>IF(' בריאות א2'!BH27=0,0,' בריאות א2'!BH27/' בריאות א2'!$BG$28)</f>
        <v>0</v>
      </c>
      <c r="AI24" s="79">
        <f>IF(' בריאות א2'!BI27=0,0,' בריאות א2'!BI27/' בריאות א2'!$BG$28)</f>
        <v>0</v>
      </c>
      <c r="AJ24" s="79">
        <f>IF(' בריאות א2'!BJ27=0,0,' בריאות א2'!BJ27/' בריאות א2'!$BG$28)</f>
        <v>0</v>
      </c>
      <c r="AK24" s="79">
        <f>IF(' בריאות א2'!BK27=0,0,' בריאות א2'!BK27/' בריאות א2'!$BG$28)</f>
        <v>0</v>
      </c>
      <c r="AL24" s="79">
        <f>IF(' בריאות א2'!BL27=0,0,' בריאות א2'!BL27/' בריאות א2'!$BG$28)</f>
        <v>0</v>
      </c>
      <c r="AM24" s="81">
        <f>IF(' בריאות א2'!BM27=0,0,' בריאות א2'!BM27/' בריאות א2'!$BG$28)</f>
        <v>0</v>
      </c>
      <c r="AN24" s="98">
        <f>SUM(AO24:AT24)</f>
        <v>0</v>
      </c>
      <c r="AO24" s="79">
        <f>IF((' בריאות א2'!BO27+' בריאות א2'!BV27)=0,0,(' בריאות א2'!BO27+' בריאות א2'!BV27)/(' בריאות א2'!$BN$28+' בריאות א2'!$BU$28))</f>
        <v>0</v>
      </c>
      <c r="AP24" s="79">
        <f>IF((' בריאות א2'!BP27+' בריאות א2'!BW27)=0,0,(' בריאות א2'!BP27+' בריאות א2'!BW27)/(' בריאות א2'!$BN$28+' בריאות א2'!$BU$28))</f>
        <v>0</v>
      </c>
      <c r="AQ24" s="79">
        <f>IF((' בריאות א2'!BQ27+' בריאות א2'!BX27)=0,0,(' בריאות א2'!BQ27+' בריאות א2'!BX27)/(' בריאות א2'!$BN$28+' בריאות א2'!$BU$28))</f>
        <v>0</v>
      </c>
      <c r="AR24" s="79">
        <f>IF((' בריאות א2'!BR27+' בריאות א2'!BY27)=0,0,(' בריאות א2'!BR27+' בריאות א2'!BY27)/(' בריאות א2'!$BN$28+' בריאות א2'!$BU$28))</f>
        <v>0</v>
      </c>
      <c r="AS24" s="79">
        <f>IF((' בריאות א2'!BS27+' בריאות א2'!BZ27)=0,0,(' בריאות א2'!BS27+' בריאות א2'!BZ27)/(' בריאות א2'!$BN$28+' בריאות א2'!$BU$28))</f>
        <v>0</v>
      </c>
      <c r="AT24" s="79">
        <f>IF((' בריאות א2'!BT27+' בריאות א2'!CA27)=0,0,(' בריאות א2'!BT27+' בריאות א2'!CA27)/(' בריאות א2'!$BN$28+' בריאות א2'!$BU$28))</f>
        <v>0</v>
      </c>
      <c r="AU24" s="98">
        <f>SUM(AV24:BA24)</f>
        <v>0</v>
      </c>
      <c r="AV24" s="79">
        <f>IF((' בריאות א2'!CC27+' בריאות א2'!CJ27)=0,0,(' בריאות א2'!CC27+' בריאות א2'!CJ27)/(' בריאות א2'!$CB$28+' בריאות א2'!$CI$28))</f>
        <v>0</v>
      </c>
      <c r="AW24" s="79">
        <f>IF((' בריאות א2'!CD27+' בריאות א2'!CK27)=0,0,(' בריאות א2'!CD27+' בריאות א2'!CK27)/(' בריאות א2'!$CB$28+' בריאות א2'!$CI$28))</f>
        <v>0</v>
      </c>
      <c r="AX24" s="79">
        <f>IF((' בריאות א2'!CE27+' בריאות א2'!CL27)=0,0,(' בריאות א2'!CE27+' בריאות א2'!CL27)/(' בריאות א2'!$CB$28+' בריאות א2'!$CI$28))</f>
        <v>0</v>
      </c>
      <c r="AY24" s="79">
        <f>IF((' בריאות א2'!CF27+' בריאות א2'!CM27)=0,0,(' בריאות א2'!CF27+' בריאות א2'!CM27)/(' בריאות א2'!$CB$28+' בריאות א2'!$CI$28))</f>
        <v>0</v>
      </c>
      <c r="AZ24" s="79">
        <f>IF((' בריאות א2'!CG27+' בריאות א2'!CN27)=0,0,(' בריאות א2'!CG27+' בריאות א2'!CN27)/(' בריאות א2'!$CB$28+' בריאות א2'!$CI$28))</f>
        <v>0</v>
      </c>
      <c r="BA24" s="79">
        <f>IF((' בריאות א2'!CH27+' בריאות א2'!CO27)=0,0,(' בריאות א2'!CH27+' בריאות א2'!CO27)/(' בריאות א2'!$CB$28+' בריאות א2'!$CI$28))</f>
        <v>0</v>
      </c>
      <c r="BB24" s="98">
        <f>SUM(BC24:BH24)</f>
        <v>0</v>
      </c>
      <c r="BC24" s="79">
        <f>IF((' בריאות א2'!CQ27+' בריאות א2'!CX27)=0,0,(' בריאות א2'!CQ27+' בריאות א2'!CX27)/(' בריאות א2'!$CP$28+' בריאות א2'!$CW$28))</f>
        <v>0</v>
      </c>
      <c r="BD24" s="79">
        <f>IF((' בריאות א2'!CR27+' בריאות א2'!CY27)=0,0,(' בריאות א2'!CR27+' בריאות א2'!CY27)/(' בריאות א2'!$CP$28+' בריאות א2'!$CW$28))</f>
        <v>0</v>
      </c>
      <c r="BE24" s="79">
        <f>IF((' בריאות א2'!CS27+' בריאות א2'!CZ27)=0,0,(' בריאות א2'!CS27+' בריאות א2'!CZ27)/(' בריאות א2'!$CP$28+' בריאות א2'!$CW$28))</f>
        <v>0</v>
      </c>
      <c r="BF24" s="79">
        <f>IF((' בריאות א2'!CT27+' בריאות א2'!DA27)=0,0,(' בריאות א2'!CT27+' בריאות א2'!DA27)/(' בריאות א2'!$CP$28+' בריאות א2'!$CW$28))</f>
        <v>0</v>
      </c>
      <c r="BG24" s="79">
        <f>IF((' בריאות א2'!CU27+' בריאות א2'!DB27)=0,0,(' בריאות א2'!CU27+' בריאות א2'!DB27)/(' בריאות א2'!$CP$28+' בריאות א2'!$CW$28))</f>
        <v>0</v>
      </c>
      <c r="BH24" s="79">
        <f>IF((' בריאות א2'!CV27+' בריאות א2'!DC27)=0,0,(' בריאות א2'!CV27+' בריאות א2'!DC27)/(' בריאות א2'!$CP$28+' בריאות א2'!$CW$28))</f>
        <v>0</v>
      </c>
      <c r="BI24" s="98">
        <f>SUM(BJ24:BO24)</f>
        <v>0</v>
      </c>
      <c r="BJ24" s="79">
        <f>IF((' בריאות א2'!DE27+' בריאות א2'!DL27)=0,0,(' בריאות א2'!DE27+' בריאות א2'!DL27)/(' בריאות א2'!$DD$28+' בריאות א2'!$DK$28))</f>
        <v>0</v>
      </c>
      <c r="BK24" s="79">
        <f>IF((' בריאות א2'!DF27+' בריאות א2'!DM27)=0,0,(' בריאות א2'!DF27+' בריאות א2'!DM27)/(' בריאות א2'!$DD$28+' בריאות א2'!$DK$28))</f>
        <v>0</v>
      </c>
      <c r="BL24" s="79">
        <f>IF((' בריאות א2'!DG27+' בריאות א2'!DN27)=0,0,(' בריאות א2'!DG27+' בריאות א2'!DN27)/(' בריאות א2'!$DD$28+' בריאות א2'!$DK$28))</f>
        <v>0</v>
      </c>
      <c r="BM24" s="79">
        <f>IF((' בריאות א2'!DH27+' בריאות א2'!DO27)=0,0,(' בריאות א2'!DH27+' בריאות א2'!DO27)/(' בריאות א2'!$DD$28+' בריאות א2'!$DK$28))</f>
        <v>0</v>
      </c>
      <c r="BN24" s="79">
        <f>IF((' בריאות א2'!DI27+' בריאות א2'!DP27)=0,0,(' בריאות א2'!DI27+' בריאות א2'!DP27)/(' בריאות א2'!$DD$28+' בריאות א2'!$DK$28))</f>
        <v>0</v>
      </c>
      <c r="BO24" s="81">
        <f>IF((' בריאות א2'!DJ27+' בריאות א2'!DQ27)=0,0,(' בריאות א2'!DJ27+' בריאות א2'!DQ27)/(' בריאות א2'!$DD$28+' בריאות א2'!$DK$28))</f>
        <v>0</v>
      </c>
      <c r="BP24" s="277"/>
      <c r="BQ24" s="277"/>
      <c r="BR24" s="277"/>
      <c r="BS24" s="277"/>
      <c r="BT24" s="277"/>
      <c r="BU24" s="173"/>
    </row>
    <row r="25" spans="1:73" ht="13.5" thickBot="1" x14ac:dyDescent="0.25">
      <c r="A25" s="207">
        <v>5</v>
      </c>
      <c r="B25" s="208" t="s">
        <v>86</v>
      </c>
      <c r="C25" s="286"/>
      <c r="D25" s="287"/>
      <c r="E25" s="100">
        <f>SUM(E21:E24)</f>
        <v>0</v>
      </c>
      <c r="F25" s="103">
        <f t="shared" ref="F25" si="20">SUM(F21:F24)</f>
        <v>0</v>
      </c>
      <c r="G25" s="103">
        <f t="shared" ref="G25:BO25" si="21">SUM(G21:G24)</f>
        <v>0</v>
      </c>
      <c r="H25" s="103">
        <f t="shared" si="21"/>
        <v>0</v>
      </c>
      <c r="I25" s="103">
        <f t="shared" si="21"/>
        <v>0</v>
      </c>
      <c r="J25" s="103">
        <f t="shared" si="21"/>
        <v>0</v>
      </c>
      <c r="K25" s="102">
        <f t="shared" si="21"/>
        <v>0</v>
      </c>
      <c r="L25" s="100">
        <f>SUM(L21:L24)</f>
        <v>0</v>
      </c>
      <c r="M25" s="103">
        <f t="shared" ref="M25" si="22">SUM(M21:M24)</f>
        <v>0</v>
      </c>
      <c r="N25" s="103">
        <f t="shared" si="21"/>
        <v>0</v>
      </c>
      <c r="O25" s="103">
        <f t="shared" si="21"/>
        <v>0</v>
      </c>
      <c r="P25" s="103">
        <f t="shared" si="21"/>
        <v>0</v>
      </c>
      <c r="Q25" s="103">
        <f t="shared" si="21"/>
        <v>0</v>
      </c>
      <c r="R25" s="102">
        <f t="shared" si="21"/>
        <v>0</v>
      </c>
      <c r="S25" s="100">
        <f>SUM(S21:S24)</f>
        <v>0</v>
      </c>
      <c r="T25" s="103">
        <f t="shared" ref="T25" si="23">SUM(T21:T24)</f>
        <v>0</v>
      </c>
      <c r="U25" s="103">
        <f t="shared" si="21"/>
        <v>0</v>
      </c>
      <c r="V25" s="103">
        <f t="shared" si="21"/>
        <v>0</v>
      </c>
      <c r="W25" s="103">
        <f t="shared" si="21"/>
        <v>0</v>
      </c>
      <c r="X25" s="103">
        <f t="shared" si="21"/>
        <v>0</v>
      </c>
      <c r="Y25" s="102">
        <f t="shared" si="21"/>
        <v>0</v>
      </c>
      <c r="Z25" s="100">
        <f>SUM(Z21:Z24)</f>
        <v>0</v>
      </c>
      <c r="AA25" s="103">
        <f>SUM(AA21:AA24)</f>
        <v>0</v>
      </c>
      <c r="AB25" s="103">
        <f t="shared" si="21"/>
        <v>0</v>
      </c>
      <c r="AC25" s="103">
        <f t="shared" si="21"/>
        <v>0</v>
      </c>
      <c r="AD25" s="103">
        <f t="shared" si="21"/>
        <v>0</v>
      </c>
      <c r="AE25" s="103">
        <f t="shared" si="21"/>
        <v>0</v>
      </c>
      <c r="AF25" s="102">
        <f t="shared" si="21"/>
        <v>0</v>
      </c>
      <c r="AG25" s="100">
        <f>SUM(AG21:AG24)</f>
        <v>0</v>
      </c>
      <c r="AH25" s="103">
        <f>SUM(AH21:AH24)</f>
        <v>0</v>
      </c>
      <c r="AI25" s="103">
        <f t="shared" si="21"/>
        <v>0</v>
      </c>
      <c r="AJ25" s="103">
        <f t="shared" si="21"/>
        <v>0</v>
      </c>
      <c r="AK25" s="103">
        <f t="shared" si="21"/>
        <v>0</v>
      </c>
      <c r="AL25" s="103">
        <f t="shared" si="21"/>
        <v>0</v>
      </c>
      <c r="AM25" s="102">
        <f t="shared" si="21"/>
        <v>0</v>
      </c>
      <c r="AN25" s="100">
        <f>SUM(AN21:AN24)</f>
        <v>0</v>
      </c>
      <c r="AO25" s="103">
        <f>SUM(AO21:AO24)</f>
        <v>0</v>
      </c>
      <c r="AP25" s="103">
        <f t="shared" si="21"/>
        <v>0</v>
      </c>
      <c r="AQ25" s="103">
        <f t="shared" si="21"/>
        <v>0</v>
      </c>
      <c r="AR25" s="103">
        <f t="shared" si="21"/>
        <v>0</v>
      </c>
      <c r="AS25" s="103">
        <f t="shared" si="21"/>
        <v>0</v>
      </c>
      <c r="AT25" s="102">
        <f t="shared" si="21"/>
        <v>0</v>
      </c>
      <c r="AU25" s="100">
        <f>SUM(AU21:AU24)</f>
        <v>0</v>
      </c>
      <c r="AV25" s="103">
        <f>SUM(AV21:AV24)</f>
        <v>0</v>
      </c>
      <c r="AW25" s="103">
        <f t="shared" si="21"/>
        <v>0</v>
      </c>
      <c r="AX25" s="103">
        <f t="shared" si="21"/>
        <v>0</v>
      </c>
      <c r="AY25" s="103">
        <f t="shared" si="21"/>
        <v>0</v>
      </c>
      <c r="AZ25" s="103">
        <f t="shared" si="21"/>
        <v>0</v>
      </c>
      <c r="BA25" s="102">
        <f t="shared" si="21"/>
        <v>0</v>
      </c>
      <c r="BB25" s="100">
        <f>SUM(BB21:BB24)</f>
        <v>0</v>
      </c>
      <c r="BC25" s="103">
        <f>SUM(BC21:BC24)</f>
        <v>0</v>
      </c>
      <c r="BD25" s="103">
        <f t="shared" si="21"/>
        <v>0</v>
      </c>
      <c r="BE25" s="103">
        <f t="shared" si="21"/>
        <v>0</v>
      </c>
      <c r="BF25" s="103">
        <f t="shared" si="21"/>
        <v>0</v>
      </c>
      <c r="BG25" s="103">
        <f t="shared" si="21"/>
        <v>0</v>
      </c>
      <c r="BH25" s="102">
        <f t="shared" si="21"/>
        <v>0</v>
      </c>
      <c r="BI25" s="100">
        <f>SUM(BI21:BI24)</f>
        <v>0</v>
      </c>
      <c r="BJ25" s="103">
        <f>SUM(BJ21:BJ24)</f>
        <v>0</v>
      </c>
      <c r="BK25" s="103">
        <f t="shared" si="21"/>
        <v>0</v>
      </c>
      <c r="BL25" s="103">
        <f t="shared" si="21"/>
        <v>0</v>
      </c>
      <c r="BM25" s="103">
        <f t="shared" si="21"/>
        <v>0</v>
      </c>
      <c r="BN25" s="103">
        <f t="shared" si="21"/>
        <v>0</v>
      </c>
      <c r="BO25" s="102">
        <f t="shared" si="21"/>
        <v>0</v>
      </c>
      <c r="BP25" s="277"/>
      <c r="BQ25" s="277"/>
      <c r="BR25" s="277"/>
      <c r="BS25" s="277"/>
      <c r="BT25" s="277"/>
      <c r="BU25" s="173"/>
    </row>
    <row r="26" spans="1:73" x14ac:dyDescent="0.2">
      <c r="A26" s="262"/>
      <c r="B26" s="447"/>
      <c r="C26" s="447"/>
      <c r="D26" s="447"/>
      <c r="E26" s="263"/>
      <c r="F26" s="263"/>
      <c r="G26" s="263"/>
      <c r="H26" s="263"/>
      <c r="I26" s="263"/>
      <c r="J26" s="263"/>
      <c r="K26" s="263"/>
    </row>
    <row r="27" spans="1:73" x14ac:dyDescent="0.2">
      <c r="A27" s="263"/>
      <c r="B27" s="448"/>
      <c r="C27" s="448"/>
      <c r="D27" s="448"/>
      <c r="E27" s="277"/>
      <c r="F27" s="277"/>
      <c r="G27" s="277"/>
      <c r="H27" s="277"/>
      <c r="I27" s="277"/>
      <c r="J27" s="277"/>
      <c r="K27" s="277"/>
    </row>
    <row r="28" spans="1:73" x14ac:dyDescent="0.2">
      <c r="A28" s="262"/>
      <c r="B28" s="449"/>
      <c r="C28" s="449"/>
      <c r="D28" s="449"/>
      <c r="E28" s="288"/>
      <c r="F28" s="288"/>
      <c r="G28" s="288"/>
      <c r="H28" s="288"/>
      <c r="I28" s="288"/>
      <c r="J28" s="288"/>
      <c r="K28" s="288"/>
    </row>
    <row r="29" spans="1:73" x14ac:dyDescent="0.2">
      <c r="A29" s="277"/>
      <c r="B29" s="446"/>
      <c r="C29" s="450"/>
      <c r="D29" s="450"/>
      <c r="E29" s="289"/>
      <c r="F29" s="289"/>
      <c r="G29" s="290"/>
      <c r="H29" s="289"/>
      <c r="I29" s="289"/>
      <c r="J29" s="289"/>
      <c r="K29" s="289"/>
    </row>
    <row r="30" spans="1:73" x14ac:dyDescent="0.2">
      <c r="A30" s="277"/>
      <c r="B30" s="446"/>
      <c r="C30" s="446"/>
      <c r="D30" s="446"/>
      <c r="E30" s="291"/>
      <c r="F30" s="291"/>
      <c r="G30" s="291"/>
      <c r="H30" s="291"/>
      <c r="I30" s="291"/>
      <c r="J30" s="291"/>
      <c r="K30" s="291"/>
    </row>
    <row r="31" spans="1:73" x14ac:dyDescent="0.2">
      <c r="A31" s="277"/>
      <c r="B31" s="446"/>
      <c r="C31" s="446"/>
      <c r="D31" s="446"/>
      <c r="E31" s="291"/>
      <c r="F31" s="291"/>
      <c r="G31" s="291"/>
      <c r="H31" s="291"/>
      <c r="I31" s="291"/>
      <c r="J31" s="291"/>
      <c r="K31" s="291"/>
    </row>
    <row r="32" spans="1:73" x14ac:dyDescent="0.2">
      <c r="A32" s="278"/>
      <c r="B32" s="449"/>
      <c r="C32" s="449"/>
      <c r="D32" s="449"/>
      <c r="E32" s="288"/>
      <c r="F32" s="288"/>
      <c r="G32" s="288"/>
      <c r="H32" s="288"/>
      <c r="I32" s="288"/>
      <c r="J32" s="288"/>
      <c r="K32" s="288"/>
    </row>
    <row r="33" spans="1:11" x14ac:dyDescent="0.2">
      <c r="A33" s="277"/>
      <c r="B33" s="449"/>
      <c r="C33" s="449"/>
      <c r="D33" s="449"/>
      <c r="E33" s="288"/>
      <c r="F33" s="288"/>
      <c r="G33" s="288"/>
      <c r="H33" s="288"/>
      <c r="I33" s="288"/>
      <c r="J33" s="288"/>
      <c r="K33" s="288"/>
    </row>
    <row r="34" spans="1:11" x14ac:dyDescent="0.2">
      <c r="A34" s="277"/>
      <c r="B34" s="449"/>
      <c r="C34" s="449"/>
      <c r="D34" s="449"/>
      <c r="E34" s="288"/>
      <c r="F34" s="288"/>
      <c r="G34" s="288"/>
      <c r="H34" s="288"/>
      <c r="I34" s="288"/>
      <c r="J34" s="288"/>
      <c r="K34" s="288"/>
    </row>
    <row r="35" spans="1:11" x14ac:dyDescent="0.2">
      <c r="A35" s="278"/>
      <c r="B35" s="449"/>
      <c r="C35" s="449"/>
      <c r="D35" s="449"/>
      <c r="E35" s="288"/>
      <c r="F35" s="288"/>
      <c r="G35" s="288"/>
      <c r="H35" s="288"/>
      <c r="I35" s="288"/>
      <c r="J35" s="288"/>
      <c r="K35" s="288"/>
    </row>
    <row r="36" spans="1:11" x14ac:dyDescent="0.2">
      <c r="A36" s="277"/>
      <c r="B36" s="449"/>
      <c r="C36" s="449"/>
      <c r="D36" s="449"/>
      <c r="E36" s="288"/>
      <c r="F36" s="288"/>
      <c r="G36" s="288"/>
      <c r="H36" s="288"/>
      <c r="I36" s="288"/>
      <c r="J36" s="288"/>
      <c r="K36" s="288"/>
    </row>
    <row r="37" spans="1:11" x14ac:dyDescent="0.2">
      <c r="A37" s="277"/>
      <c r="B37" s="449"/>
      <c r="C37" s="449"/>
      <c r="D37" s="449"/>
      <c r="E37" s="288"/>
      <c r="F37" s="288"/>
      <c r="G37" s="288"/>
      <c r="H37" s="288"/>
      <c r="I37" s="288"/>
      <c r="J37" s="288"/>
      <c r="K37" s="288"/>
    </row>
    <row r="38" spans="1:11" x14ac:dyDescent="0.2">
      <c r="A38" s="277"/>
      <c r="B38" s="449"/>
      <c r="C38" s="449"/>
      <c r="D38" s="449"/>
      <c r="E38" s="288"/>
      <c r="F38" s="288"/>
      <c r="G38" s="288"/>
      <c r="H38" s="288"/>
      <c r="I38" s="288"/>
      <c r="J38" s="288"/>
      <c r="K38" s="288"/>
    </row>
    <row r="39" spans="1:11" x14ac:dyDescent="0.2">
      <c r="A39" s="277"/>
    </row>
  </sheetData>
  <sheetProtection password="CC43" sheet="1" objects="1" scenarios="1" formatCells="0" formatColumns="0" formatRows="0"/>
  <mergeCells count="25">
    <mergeCell ref="B38:D38"/>
    <mergeCell ref="B27:D27"/>
    <mergeCell ref="B28:D28"/>
    <mergeCell ref="B29:D29"/>
    <mergeCell ref="B30:D30"/>
    <mergeCell ref="B31:D31"/>
    <mergeCell ref="B32:D32"/>
    <mergeCell ref="B33:D33"/>
    <mergeCell ref="B34:D34"/>
    <mergeCell ref="B35:D35"/>
    <mergeCell ref="B36:D36"/>
    <mergeCell ref="B37:D37"/>
    <mergeCell ref="B26:D26"/>
    <mergeCell ref="AN6:AT6"/>
    <mergeCell ref="AU6:BA6"/>
    <mergeCell ref="BB6:BH6"/>
    <mergeCell ref="BI6:BO6"/>
    <mergeCell ref="Z6:AF6"/>
    <mergeCell ref="AG6:AM6"/>
    <mergeCell ref="B6:D8"/>
    <mergeCell ref="E6:K6"/>
    <mergeCell ref="L6:R6"/>
    <mergeCell ref="S6:Y6"/>
    <mergeCell ref="B10:D10"/>
    <mergeCell ref="B11:D11"/>
  </mergeCells>
  <hyperlinks>
    <hyperlink ref="B4" location="הוראות!A1" display="חזרה"/>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8" max="37" man="1"/>
    <brk id="32" max="32" man="1"/>
    <brk id="46" max="37" man="1"/>
    <brk id="60" max="37" man="1"/>
    <brk id="67" max="32" man="1"/>
    <brk id="72" max="31" man="1"/>
  </colBreaks>
  <ignoredErrors>
    <ignoredError sqref="E8:BO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indexed="46"/>
  </sheetPr>
  <dimension ref="A1:AM50"/>
  <sheetViews>
    <sheetView showZeros="0" rightToLeft="1" zoomScaleNormal="100" zoomScaleSheetLayoutView="90" workbookViewId="0">
      <pane xSplit="2" ySplit="6" topLeftCell="S7"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 style="121" customWidth="1"/>
    <col min="2" max="2" width="34.5703125" style="121" customWidth="1"/>
    <col min="3" max="30" width="7.7109375" style="121" customWidth="1"/>
    <col min="31" max="32" width="8.5703125" style="121" customWidth="1"/>
    <col min="33" max="33" width="7.5703125" style="121" customWidth="1"/>
    <col min="34" max="34" width="8" style="121" customWidth="1"/>
    <col min="35" max="35" width="7.42578125" style="121" customWidth="1"/>
    <col min="36" max="36" width="7.7109375" style="121" customWidth="1"/>
    <col min="37" max="37" width="7.85546875" style="121" customWidth="1"/>
    <col min="38" max="38" width="9.140625" style="121"/>
    <col min="39" max="39" width="48.5703125" style="121" customWidth="1"/>
    <col min="40" max="16384" width="9.140625" style="121"/>
  </cols>
  <sheetData>
    <row r="1" spans="1:39" ht="36" customHeight="1" x14ac:dyDescent="0.3">
      <c r="A1" s="158"/>
      <c r="B1" s="158" t="str">
        <f>הוראות!B20</f>
        <v>נספח א3 מספרי תביעות בקצבת נכות (א.כ.ע), ריסק מוות וקצבת שארים</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row>
    <row r="2" spans="1:39" ht="15" customHeight="1" x14ac:dyDescent="0.2">
      <c r="B2" s="184" t="str">
        <f>הוראות!B13</f>
        <v>ק.ה.ר הקרן השתלמות לרוקחים בע"מ</v>
      </c>
    </row>
    <row r="3" spans="1:39" ht="15.75" x14ac:dyDescent="0.25">
      <c r="B3" s="183" t="str">
        <f>CONCATENATE(הוראות!Z13,הוראות!F13)</f>
        <v>הנתונים ביחידות בודדות לשנת 2020</v>
      </c>
    </row>
    <row r="4" spans="1:39" ht="12.75" customHeight="1" x14ac:dyDescent="0.2">
      <c r="B4" s="182" t="s">
        <v>425</v>
      </c>
      <c r="C4" s="396" t="s">
        <v>140</v>
      </c>
      <c r="D4" s="397"/>
      <c r="E4" s="397"/>
      <c r="F4" s="397"/>
      <c r="G4" s="397"/>
      <c r="H4" s="397"/>
      <c r="I4" s="397"/>
      <c r="J4" s="397"/>
      <c r="K4" s="397"/>
      <c r="L4" s="397"/>
      <c r="M4" s="397"/>
      <c r="N4" s="397"/>
      <c r="O4" s="397"/>
      <c r="P4" s="398"/>
      <c r="Q4" s="396" t="s">
        <v>141</v>
      </c>
      <c r="R4" s="397"/>
      <c r="S4" s="397"/>
      <c r="T4" s="397"/>
      <c r="U4" s="397"/>
      <c r="V4" s="397"/>
      <c r="W4" s="397"/>
      <c r="X4" s="397"/>
      <c r="Y4" s="397"/>
      <c r="Z4" s="397"/>
      <c r="AA4" s="397"/>
      <c r="AB4" s="397"/>
      <c r="AC4" s="397"/>
      <c r="AD4" s="398"/>
      <c r="AE4" s="404" t="s">
        <v>142</v>
      </c>
      <c r="AF4" s="405"/>
      <c r="AG4" s="405"/>
      <c r="AH4" s="405"/>
      <c r="AI4" s="405"/>
      <c r="AJ4" s="405"/>
      <c r="AK4" s="406"/>
    </row>
    <row r="5" spans="1:39" x14ac:dyDescent="0.2">
      <c r="B5" s="159"/>
      <c r="C5" s="460" t="s">
        <v>96</v>
      </c>
      <c r="D5" s="411"/>
      <c r="E5" s="411"/>
      <c r="F5" s="411"/>
      <c r="G5" s="411"/>
      <c r="H5" s="411"/>
      <c r="I5" s="412"/>
      <c r="J5" s="460" t="s">
        <v>97</v>
      </c>
      <c r="K5" s="411"/>
      <c r="L5" s="411"/>
      <c r="M5" s="411"/>
      <c r="N5" s="411"/>
      <c r="O5" s="411"/>
      <c r="P5" s="412"/>
      <c r="Q5" s="460" t="s">
        <v>96</v>
      </c>
      <c r="R5" s="411"/>
      <c r="S5" s="411"/>
      <c r="T5" s="411"/>
      <c r="U5" s="411"/>
      <c r="V5" s="411"/>
      <c r="W5" s="412"/>
      <c r="X5" s="460" t="s">
        <v>97</v>
      </c>
      <c r="Y5" s="411"/>
      <c r="Z5" s="411"/>
      <c r="AA5" s="411"/>
      <c r="AB5" s="411"/>
      <c r="AC5" s="411"/>
      <c r="AD5" s="412"/>
      <c r="AE5" s="459"/>
      <c r="AF5" s="409"/>
      <c r="AG5" s="409"/>
      <c r="AH5" s="409"/>
      <c r="AI5" s="409"/>
      <c r="AJ5" s="409"/>
      <c r="AK5" s="410"/>
    </row>
    <row r="6" spans="1:39" ht="12.75" customHeight="1" x14ac:dyDescent="0.2">
      <c r="A6" s="159"/>
      <c r="B6" s="159"/>
      <c r="C6" s="458" t="s">
        <v>32</v>
      </c>
      <c r="D6" s="400" t="s">
        <v>33</v>
      </c>
      <c r="E6" s="400"/>
      <c r="F6" s="400"/>
      <c r="G6" s="400"/>
      <c r="H6" s="400"/>
      <c r="I6" s="401"/>
      <c r="J6" s="458" t="str">
        <f>C6</f>
        <v>סה"כ מספר תביעות</v>
      </c>
      <c r="K6" s="400" t="s">
        <v>33</v>
      </c>
      <c r="L6" s="400"/>
      <c r="M6" s="400"/>
      <c r="N6" s="400"/>
      <c r="O6" s="400"/>
      <c r="P6" s="401"/>
      <c r="Q6" s="458" t="str">
        <f>C6</f>
        <v>סה"כ מספר תביעות</v>
      </c>
      <c r="R6" s="400" t="s">
        <v>33</v>
      </c>
      <c r="S6" s="400"/>
      <c r="T6" s="400"/>
      <c r="U6" s="400"/>
      <c r="V6" s="400"/>
      <c r="W6" s="401"/>
      <c r="X6" s="458" t="str">
        <f>Q6</f>
        <v>סה"כ מספר תביעות</v>
      </c>
      <c r="Y6" s="400" t="s">
        <v>33</v>
      </c>
      <c r="Z6" s="400"/>
      <c r="AA6" s="400"/>
      <c r="AB6" s="400"/>
      <c r="AC6" s="400"/>
      <c r="AD6" s="401"/>
      <c r="AE6" s="458" t="str">
        <f>X6</f>
        <v>סה"כ מספר תביעות</v>
      </c>
      <c r="AF6" s="400" t="s">
        <v>33</v>
      </c>
      <c r="AG6" s="400"/>
      <c r="AH6" s="400"/>
      <c r="AI6" s="400"/>
      <c r="AJ6" s="400"/>
      <c r="AK6" s="401"/>
    </row>
    <row r="7" spans="1:39" ht="25.5" customHeight="1" x14ac:dyDescent="0.2">
      <c r="A7" s="159"/>
      <c r="B7" s="413" t="s">
        <v>34</v>
      </c>
      <c r="C7" s="403"/>
      <c r="D7" s="240" t="s">
        <v>495</v>
      </c>
      <c r="E7" s="47" t="s">
        <v>496</v>
      </c>
      <c r="F7" s="47" t="s">
        <v>394</v>
      </c>
      <c r="G7" s="47" t="s">
        <v>395</v>
      </c>
      <c r="H7" s="47" t="s">
        <v>396</v>
      </c>
      <c r="I7" s="160" t="s">
        <v>41</v>
      </c>
      <c r="J7" s="403"/>
      <c r="K7" s="240" t="s">
        <v>495</v>
      </c>
      <c r="L7" s="47" t="s">
        <v>496</v>
      </c>
      <c r="M7" s="47" t="s">
        <v>394</v>
      </c>
      <c r="N7" s="47" t="s">
        <v>395</v>
      </c>
      <c r="O7" s="47" t="s">
        <v>396</v>
      </c>
      <c r="P7" s="160" t="s">
        <v>41</v>
      </c>
      <c r="Q7" s="403"/>
      <c r="R7" s="240" t="s">
        <v>495</v>
      </c>
      <c r="S7" s="47" t="s">
        <v>496</v>
      </c>
      <c r="T7" s="47" t="s">
        <v>394</v>
      </c>
      <c r="U7" s="47" t="s">
        <v>395</v>
      </c>
      <c r="V7" s="47" t="s">
        <v>396</v>
      </c>
      <c r="W7" s="160" t="s">
        <v>41</v>
      </c>
      <c r="X7" s="403"/>
      <c r="Y7" s="240" t="s">
        <v>495</v>
      </c>
      <c r="Z7" s="47" t="s">
        <v>496</v>
      </c>
      <c r="AA7" s="47" t="s">
        <v>394</v>
      </c>
      <c r="AB7" s="47" t="s">
        <v>395</v>
      </c>
      <c r="AC7" s="47" t="s">
        <v>396</v>
      </c>
      <c r="AD7" s="160" t="s">
        <v>41</v>
      </c>
      <c r="AE7" s="403"/>
      <c r="AF7" s="240" t="s">
        <v>495</v>
      </c>
      <c r="AG7" s="47" t="s">
        <v>496</v>
      </c>
      <c r="AH7" s="47" t="s">
        <v>394</v>
      </c>
      <c r="AI7" s="47" t="s">
        <v>395</v>
      </c>
      <c r="AJ7" s="47" t="s">
        <v>396</v>
      </c>
      <c r="AK7" s="160" t="s">
        <v>41</v>
      </c>
    </row>
    <row r="8" spans="1:39" ht="12.75" customHeight="1" x14ac:dyDescent="0.2">
      <c r="A8" s="159"/>
      <c r="B8" s="414"/>
      <c r="C8" s="247" t="s">
        <v>42</v>
      </c>
      <c r="D8" s="242" t="s">
        <v>43</v>
      </c>
      <c r="E8" s="161" t="s">
        <v>44</v>
      </c>
      <c r="F8" s="161" t="s">
        <v>45</v>
      </c>
      <c r="G8" s="161" t="s">
        <v>46</v>
      </c>
      <c r="H8" s="161" t="s">
        <v>47</v>
      </c>
      <c r="I8" s="162" t="s">
        <v>48</v>
      </c>
      <c r="J8" s="246" t="s">
        <v>49</v>
      </c>
      <c r="K8" s="115" t="s">
        <v>50</v>
      </c>
      <c r="L8" s="55" t="s">
        <v>51</v>
      </c>
      <c r="M8" s="55" t="s">
        <v>52</v>
      </c>
      <c r="N8" s="55" t="s">
        <v>53</v>
      </c>
      <c r="O8" s="55" t="s">
        <v>54</v>
      </c>
      <c r="P8" s="59" t="s">
        <v>55</v>
      </c>
      <c r="Q8" s="246" t="s">
        <v>56</v>
      </c>
      <c r="R8" s="115" t="s">
        <v>57</v>
      </c>
      <c r="S8" s="55" t="s">
        <v>58</v>
      </c>
      <c r="T8" s="55" t="s">
        <v>59</v>
      </c>
      <c r="U8" s="55" t="s">
        <v>60</v>
      </c>
      <c r="V8" s="55" t="s">
        <v>61</v>
      </c>
      <c r="W8" s="59" t="s">
        <v>62</v>
      </c>
      <c r="X8" s="246" t="s">
        <v>63</v>
      </c>
      <c r="Y8" s="115" t="s">
        <v>64</v>
      </c>
      <c r="Z8" s="55" t="s">
        <v>65</v>
      </c>
      <c r="AA8" s="55" t="s">
        <v>66</v>
      </c>
      <c r="AB8" s="55" t="s">
        <v>67</v>
      </c>
      <c r="AC8" s="55" t="s">
        <v>68</v>
      </c>
      <c r="AD8" s="59" t="s">
        <v>69</v>
      </c>
      <c r="AE8" s="246" t="s">
        <v>70</v>
      </c>
      <c r="AF8" s="115" t="s">
        <v>71</v>
      </c>
      <c r="AG8" s="55" t="s">
        <v>98</v>
      </c>
      <c r="AH8" s="55" t="s">
        <v>99</v>
      </c>
      <c r="AI8" s="55" t="s">
        <v>100</v>
      </c>
      <c r="AJ8" s="55" t="s">
        <v>101</v>
      </c>
      <c r="AK8" s="59" t="s">
        <v>102</v>
      </c>
    </row>
    <row r="9" spans="1:39" ht="12" customHeight="1" x14ac:dyDescent="0.2">
      <c r="A9" s="163" t="s">
        <v>72</v>
      </c>
      <c r="B9" s="164" t="s">
        <v>73</v>
      </c>
      <c r="C9" s="248"/>
      <c r="D9" s="243"/>
      <c r="E9" s="175"/>
      <c r="F9" s="175"/>
      <c r="G9" s="175"/>
      <c r="H9" s="175"/>
      <c r="I9" s="176"/>
      <c r="J9" s="248"/>
      <c r="K9" s="243"/>
      <c r="L9" s="175"/>
      <c r="M9" s="175"/>
      <c r="N9" s="175"/>
      <c r="O9" s="175"/>
      <c r="P9" s="176"/>
      <c r="Q9" s="248"/>
      <c r="R9" s="243"/>
      <c r="S9" s="175"/>
      <c r="T9" s="175"/>
      <c r="U9" s="175"/>
      <c r="V9" s="175"/>
      <c r="W9" s="176"/>
      <c r="X9" s="248"/>
      <c r="Y9" s="243"/>
      <c r="Z9" s="175"/>
      <c r="AA9" s="175"/>
      <c r="AB9" s="175"/>
      <c r="AC9" s="175"/>
      <c r="AD9" s="176"/>
      <c r="AE9" s="248"/>
      <c r="AF9" s="174"/>
      <c r="AG9" s="175"/>
      <c r="AH9" s="175"/>
      <c r="AI9" s="175"/>
      <c r="AJ9" s="175"/>
      <c r="AK9" s="176"/>
    </row>
    <row r="10" spans="1:39" x14ac:dyDescent="0.2">
      <c r="A10" s="166">
        <v>1</v>
      </c>
      <c r="B10" s="167" t="s">
        <v>74</v>
      </c>
      <c r="C10" s="318"/>
      <c r="D10" s="244"/>
      <c r="E10" s="177"/>
      <c r="F10" s="177"/>
      <c r="G10" s="177"/>
      <c r="H10" s="177"/>
      <c r="I10" s="178"/>
      <c r="J10" s="318"/>
      <c r="K10" s="244"/>
      <c r="L10" s="177"/>
      <c r="M10" s="177"/>
      <c r="N10" s="177"/>
      <c r="O10" s="177"/>
      <c r="P10" s="178"/>
      <c r="Q10" s="318"/>
      <c r="R10" s="244"/>
      <c r="S10" s="177"/>
      <c r="T10" s="177"/>
      <c r="U10" s="177"/>
      <c r="V10" s="177"/>
      <c r="W10" s="178"/>
      <c r="X10" s="318"/>
      <c r="Y10" s="244"/>
      <c r="Z10" s="177"/>
      <c r="AA10" s="177"/>
      <c r="AB10" s="177"/>
      <c r="AC10" s="177"/>
      <c r="AD10" s="178"/>
      <c r="AE10" s="318"/>
      <c r="AF10" s="179"/>
      <c r="AG10" s="177"/>
      <c r="AH10" s="177"/>
      <c r="AI10" s="177"/>
      <c r="AJ10" s="177"/>
      <c r="AK10" s="178"/>
    </row>
    <row r="11" spans="1:39" ht="12.75" customHeight="1" x14ac:dyDescent="0.2">
      <c r="A11" s="166">
        <f>A10+1</f>
        <v>2</v>
      </c>
      <c r="B11" s="167" t="s">
        <v>75</v>
      </c>
      <c r="C11" s="318"/>
      <c r="D11" s="244"/>
      <c r="E11" s="177"/>
      <c r="F11" s="177"/>
      <c r="G11" s="177"/>
      <c r="H11" s="177"/>
      <c r="I11" s="178"/>
      <c r="J11" s="318"/>
      <c r="K11" s="244"/>
      <c r="L11" s="177"/>
      <c r="M11" s="177"/>
      <c r="N11" s="177"/>
      <c r="O11" s="177"/>
      <c r="P11" s="178"/>
      <c r="Q11" s="318"/>
      <c r="R11" s="244"/>
      <c r="S11" s="177"/>
      <c r="T11" s="177"/>
      <c r="U11" s="177"/>
      <c r="V11" s="177"/>
      <c r="W11" s="178"/>
      <c r="X11" s="318"/>
      <c r="Y11" s="244"/>
      <c r="Z11" s="177"/>
      <c r="AA11" s="177"/>
      <c r="AB11" s="177"/>
      <c r="AC11" s="177"/>
      <c r="AD11" s="178"/>
      <c r="AE11" s="318"/>
      <c r="AF11" s="179"/>
      <c r="AG11" s="177"/>
      <c r="AH11" s="177"/>
      <c r="AI11" s="177"/>
      <c r="AJ11" s="177"/>
      <c r="AK11" s="178"/>
    </row>
    <row r="12" spans="1:39" x14ac:dyDescent="0.2">
      <c r="A12" s="166">
        <v>3</v>
      </c>
      <c r="B12" s="167" t="s">
        <v>498</v>
      </c>
      <c r="C12" s="250">
        <f>SUM(D12:I12)</f>
        <v>0</v>
      </c>
      <c r="D12" s="314"/>
      <c r="E12" s="308"/>
      <c r="F12" s="314"/>
      <c r="G12" s="314"/>
      <c r="H12" s="314"/>
      <c r="I12" s="315"/>
      <c r="J12" s="250">
        <f>SUM(K12:P12)</f>
        <v>0</v>
      </c>
      <c r="K12" s="314"/>
      <c r="L12" s="308"/>
      <c r="M12" s="314"/>
      <c r="N12" s="314"/>
      <c r="O12" s="314"/>
      <c r="P12" s="315"/>
      <c r="Q12" s="250">
        <f>SUM(R12:W12)</f>
        <v>0</v>
      </c>
      <c r="R12" s="314"/>
      <c r="S12" s="308"/>
      <c r="T12" s="314"/>
      <c r="U12" s="314"/>
      <c r="V12" s="314"/>
      <c r="W12" s="315"/>
      <c r="X12" s="250">
        <f>SUM(Y12:AD12)</f>
        <v>0</v>
      </c>
      <c r="Y12" s="314"/>
      <c r="Z12" s="308"/>
      <c r="AA12" s="314"/>
      <c r="AB12" s="314"/>
      <c r="AC12" s="314"/>
      <c r="AD12" s="315"/>
      <c r="AE12" s="250">
        <f>SUM(AF12:AK12)</f>
        <v>0</v>
      </c>
      <c r="AF12" s="314"/>
      <c r="AG12" s="308"/>
      <c r="AH12" s="314"/>
      <c r="AI12" s="314"/>
      <c r="AJ12" s="314"/>
      <c r="AK12" s="315"/>
    </row>
    <row r="13" spans="1:39" x14ac:dyDescent="0.2">
      <c r="A13" s="166" t="s">
        <v>522</v>
      </c>
      <c r="B13" s="167" t="s">
        <v>499</v>
      </c>
      <c r="C13" s="250">
        <f>SUM(D13:I13)</f>
        <v>0</v>
      </c>
      <c r="D13" s="314"/>
      <c r="E13" s="308"/>
      <c r="F13" s="314"/>
      <c r="G13" s="314"/>
      <c r="H13" s="314"/>
      <c r="I13" s="315"/>
      <c r="J13" s="250">
        <f>SUM(K13:P13)</f>
        <v>0</v>
      </c>
      <c r="K13" s="314"/>
      <c r="L13" s="308"/>
      <c r="M13" s="314"/>
      <c r="N13" s="314"/>
      <c r="O13" s="314"/>
      <c r="P13" s="315"/>
      <c r="Q13" s="250">
        <f>SUM(R13:W13)</f>
        <v>0</v>
      </c>
      <c r="R13" s="314"/>
      <c r="S13" s="308"/>
      <c r="T13" s="314"/>
      <c r="U13" s="314"/>
      <c r="V13" s="314"/>
      <c r="W13" s="315"/>
      <c r="X13" s="250">
        <f>SUM(Y13:AD13)</f>
        <v>0</v>
      </c>
      <c r="Y13" s="314"/>
      <c r="Z13" s="308"/>
      <c r="AA13" s="314"/>
      <c r="AB13" s="314"/>
      <c r="AC13" s="314"/>
      <c r="AD13" s="315"/>
      <c r="AE13" s="250">
        <f>SUM(AF13:AK13)</f>
        <v>0</v>
      </c>
      <c r="AF13" s="314"/>
      <c r="AG13" s="308"/>
      <c r="AH13" s="314"/>
      <c r="AI13" s="314"/>
      <c r="AJ13" s="314"/>
      <c r="AK13" s="315"/>
    </row>
    <row r="14" spans="1:39" x14ac:dyDescent="0.2">
      <c r="A14" s="166">
        <v>4</v>
      </c>
      <c r="B14" s="167" t="s">
        <v>77</v>
      </c>
      <c r="C14" s="250">
        <f>SUM(D14:I14)</f>
        <v>0</v>
      </c>
      <c r="D14" s="314"/>
      <c r="E14" s="308"/>
      <c r="F14" s="314"/>
      <c r="G14" s="314"/>
      <c r="H14" s="314"/>
      <c r="I14" s="315"/>
      <c r="J14" s="250">
        <f>SUM(K14:P14)</f>
        <v>0</v>
      </c>
      <c r="K14" s="314"/>
      <c r="L14" s="308"/>
      <c r="M14" s="314"/>
      <c r="N14" s="314"/>
      <c r="O14" s="314"/>
      <c r="P14" s="315"/>
      <c r="Q14" s="250">
        <f>SUM(R14:W14)</f>
        <v>0</v>
      </c>
      <c r="R14" s="314"/>
      <c r="S14" s="308"/>
      <c r="T14" s="314"/>
      <c r="U14" s="314"/>
      <c r="V14" s="314"/>
      <c r="W14" s="315"/>
      <c r="X14" s="250">
        <f>SUM(Y14:AD14)</f>
        <v>0</v>
      </c>
      <c r="Y14" s="314"/>
      <c r="Z14" s="308"/>
      <c r="AA14" s="314"/>
      <c r="AB14" s="314"/>
      <c r="AC14" s="314"/>
      <c r="AD14" s="315"/>
      <c r="AE14" s="250">
        <f>SUM(AF14:AK14)</f>
        <v>0</v>
      </c>
      <c r="AF14" s="314"/>
      <c r="AG14" s="308"/>
      <c r="AH14" s="314"/>
      <c r="AI14" s="314"/>
      <c r="AJ14" s="314"/>
      <c r="AK14" s="315"/>
    </row>
    <row r="15" spans="1:39" x14ac:dyDescent="0.2">
      <c r="A15" s="166">
        <v>5</v>
      </c>
      <c r="B15" s="167" t="s">
        <v>78</v>
      </c>
      <c r="C15" s="250">
        <f>SUM(D15:I15)</f>
        <v>0</v>
      </c>
      <c r="D15" s="314"/>
      <c r="E15" s="308"/>
      <c r="F15" s="314"/>
      <c r="G15" s="314"/>
      <c r="H15" s="314"/>
      <c r="I15" s="315"/>
      <c r="J15" s="250">
        <f>SUM(K15:P15)</f>
        <v>0</v>
      </c>
      <c r="K15" s="314"/>
      <c r="L15" s="308"/>
      <c r="M15" s="314"/>
      <c r="N15" s="314"/>
      <c r="O15" s="314"/>
      <c r="P15" s="315"/>
      <c r="Q15" s="250">
        <f>SUM(R15:W15)</f>
        <v>0</v>
      </c>
      <c r="R15" s="314"/>
      <c r="S15" s="308"/>
      <c r="T15" s="314"/>
      <c r="U15" s="314"/>
      <c r="V15" s="314"/>
      <c r="W15" s="315"/>
      <c r="X15" s="250">
        <f>SUM(Y15:AD15)</f>
        <v>0</v>
      </c>
      <c r="Y15" s="314"/>
      <c r="Z15" s="308"/>
      <c r="AA15" s="314"/>
      <c r="AB15" s="314"/>
      <c r="AC15" s="314"/>
      <c r="AD15" s="315"/>
      <c r="AE15" s="250">
        <f>SUM(AF15:AK15)</f>
        <v>0</v>
      </c>
      <c r="AF15" s="314"/>
      <c r="AG15" s="308"/>
      <c r="AH15" s="314"/>
      <c r="AI15" s="314"/>
      <c r="AJ15" s="314"/>
      <c r="AK15" s="315"/>
    </row>
    <row r="16" spans="1:39" x14ac:dyDescent="0.2">
      <c r="A16" s="166">
        <v>6</v>
      </c>
      <c r="B16" s="167" t="s">
        <v>79</v>
      </c>
      <c r="C16" s="250">
        <f>SUM(D16:I16)</f>
        <v>0</v>
      </c>
      <c r="D16" s="314"/>
      <c r="E16" s="308"/>
      <c r="F16" s="314"/>
      <c r="G16" s="314"/>
      <c r="H16" s="314"/>
      <c r="I16" s="315"/>
      <c r="J16" s="250">
        <f>SUM(K16:P16)</f>
        <v>0</v>
      </c>
      <c r="K16" s="314"/>
      <c r="L16" s="308"/>
      <c r="M16" s="314"/>
      <c r="N16" s="314"/>
      <c r="O16" s="314"/>
      <c r="P16" s="315"/>
      <c r="Q16" s="250">
        <f>SUM(R16:W16)</f>
        <v>0</v>
      </c>
      <c r="R16" s="314"/>
      <c r="S16" s="308"/>
      <c r="T16" s="314"/>
      <c r="U16" s="314"/>
      <c r="V16" s="314"/>
      <c r="W16" s="315"/>
      <c r="X16" s="250">
        <f>SUM(Y16:AD16)</f>
        <v>0</v>
      </c>
      <c r="Y16" s="314"/>
      <c r="Z16" s="308"/>
      <c r="AA16" s="314"/>
      <c r="AB16" s="314"/>
      <c r="AC16" s="314"/>
      <c r="AD16" s="315"/>
      <c r="AE16" s="250">
        <f>SUM(AF16:AK16)</f>
        <v>0</v>
      </c>
      <c r="AF16" s="314"/>
      <c r="AG16" s="308"/>
      <c r="AH16" s="314"/>
      <c r="AI16" s="314"/>
      <c r="AJ16" s="314"/>
      <c r="AK16" s="315"/>
    </row>
    <row r="17" spans="1:37" ht="12.75" customHeight="1" x14ac:dyDescent="0.2">
      <c r="A17" s="166">
        <v>7</v>
      </c>
      <c r="B17" s="170" t="s">
        <v>521</v>
      </c>
      <c r="C17" s="250">
        <f t="shared" ref="C17:AG17" si="0">SUM(C12:C16)</f>
        <v>0</v>
      </c>
      <c r="D17" s="233">
        <f t="shared" si="0"/>
        <v>0</v>
      </c>
      <c r="E17" s="32">
        <f t="shared" si="0"/>
        <v>0</v>
      </c>
      <c r="F17" s="29">
        <f t="shared" si="0"/>
        <v>0</v>
      </c>
      <c r="G17" s="29">
        <f t="shared" si="0"/>
        <v>0</v>
      </c>
      <c r="H17" s="29">
        <f t="shared" si="0"/>
        <v>0</v>
      </c>
      <c r="I17" s="33">
        <f t="shared" si="0"/>
        <v>0</v>
      </c>
      <c r="J17" s="250">
        <f t="shared" si="0"/>
        <v>0</v>
      </c>
      <c r="K17" s="233">
        <f t="shared" si="0"/>
        <v>0</v>
      </c>
      <c r="L17" s="32">
        <f t="shared" si="0"/>
        <v>0</v>
      </c>
      <c r="M17" s="29">
        <f t="shared" si="0"/>
        <v>0</v>
      </c>
      <c r="N17" s="29">
        <f t="shared" si="0"/>
        <v>0</v>
      </c>
      <c r="O17" s="29">
        <f t="shared" si="0"/>
        <v>0</v>
      </c>
      <c r="P17" s="33">
        <f t="shared" si="0"/>
        <v>0</v>
      </c>
      <c r="Q17" s="250">
        <f t="shared" si="0"/>
        <v>0</v>
      </c>
      <c r="R17" s="233">
        <f t="shared" si="0"/>
        <v>0</v>
      </c>
      <c r="S17" s="32">
        <f t="shared" si="0"/>
        <v>0</v>
      </c>
      <c r="T17" s="29">
        <f t="shared" si="0"/>
        <v>0</v>
      </c>
      <c r="U17" s="29">
        <f t="shared" si="0"/>
        <v>0</v>
      </c>
      <c r="V17" s="29">
        <f t="shared" si="0"/>
        <v>0</v>
      </c>
      <c r="W17" s="33">
        <f t="shared" si="0"/>
        <v>0</v>
      </c>
      <c r="X17" s="250">
        <f t="shared" si="0"/>
        <v>0</v>
      </c>
      <c r="Y17" s="233">
        <f t="shared" si="0"/>
        <v>0</v>
      </c>
      <c r="Z17" s="32">
        <f t="shared" si="0"/>
        <v>0</v>
      </c>
      <c r="AA17" s="29">
        <f t="shared" si="0"/>
        <v>0</v>
      </c>
      <c r="AB17" s="29">
        <f t="shared" si="0"/>
        <v>0</v>
      </c>
      <c r="AC17" s="29">
        <f t="shared" si="0"/>
        <v>0</v>
      </c>
      <c r="AD17" s="33">
        <f t="shared" si="0"/>
        <v>0</v>
      </c>
      <c r="AE17" s="250">
        <f t="shared" si="0"/>
        <v>0</v>
      </c>
      <c r="AF17" s="31">
        <f t="shared" si="0"/>
        <v>0</v>
      </c>
      <c r="AG17" s="32">
        <f t="shared" si="0"/>
        <v>0</v>
      </c>
      <c r="AH17" s="29">
        <f t="shared" ref="AH17" si="1">SUM(AH12:AH16)</f>
        <v>0</v>
      </c>
      <c r="AI17" s="29">
        <f>SUM(AI12:AI16)</f>
        <v>0</v>
      </c>
      <c r="AJ17" s="29">
        <f>SUM(AJ12:AJ16)</f>
        <v>0</v>
      </c>
      <c r="AK17" s="180">
        <f>SUM(AK12:AK16)</f>
        <v>0</v>
      </c>
    </row>
    <row r="18" spans="1:37" x14ac:dyDescent="0.2">
      <c r="A18" s="166">
        <v>8</v>
      </c>
      <c r="B18" s="167" t="s">
        <v>524</v>
      </c>
      <c r="C18" s="250">
        <f>IF(C10+C11-C17=0,0,C10+C11-C17)</f>
        <v>0</v>
      </c>
      <c r="D18" s="244"/>
      <c r="E18" s="177"/>
      <c r="F18" s="177"/>
      <c r="G18" s="177"/>
      <c r="H18" s="177"/>
      <c r="I18" s="178"/>
      <c r="J18" s="250">
        <f>IF(J10+J11-J17=0,0,J10+J11-J17)</f>
        <v>0</v>
      </c>
      <c r="K18" s="244"/>
      <c r="L18" s="177"/>
      <c r="M18" s="177"/>
      <c r="N18" s="177"/>
      <c r="O18" s="177"/>
      <c r="P18" s="178"/>
      <c r="Q18" s="250">
        <f>IF(Q10+Q11-Q17=0,0,Q10+Q11-Q17)</f>
        <v>0</v>
      </c>
      <c r="R18" s="244"/>
      <c r="S18" s="177"/>
      <c r="T18" s="177"/>
      <c r="U18" s="177"/>
      <c r="V18" s="177"/>
      <c r="W18" s="178"/>
      <c r="X18" s="250">
        <f>IF(X10+X11-X17=0,0,X10+X11-X17)</f>
        <v>0</v>
      </c>
      <c r="Y18" s="244"/>
      <c r="Z18" s="177"/>
      <c r="AA18" s="177"/>
      <c r="AB18" s="177"/>
      <c r="AC18" s="177"/>
      <c r="AD18" s="178"/>
      <c r="AE18" s="250">
        <f>IF(AE10+AE11-AE17=0,0,AE10+AE11-AE17)</f>
        <v>0</v>
      </c>
      <c r="AF18" s="179"/>
      <c r="AG18" s="177"/>
      <c r="AH18" s="177"/>
      <c r="AI18" s="177"/>
      <c r="AJ18" s="177"/>
      <c r="AK18" s="178"/>
    </row>
    <row r="19" spans="1:37" x14ac:dyDescent="0.2">
      <c r="A19" s="168" t="s">
        <v>80</v>
      </c>
      <c r="B19" s="169" t="s">
        <v>81</v>
      </c>
      <c r="C19" s="249"/>
      <c r="D19" s="244"/>
      <c r="E19" s="177"/>
      <c r="F19" s="177"/>
      <c r="G19" s="177"/>
      <c r="H19" s="177"/>
      <c r="I19" s="178"/>
      <c r="J19" s="249"/>
      <c r="K19" s="244"/>
      <c r="L19" s="177"/>
      <c r="M19" s="177"/>
      <c r="N19" s="177"/>
      <c r="O19" s="177"/>
      <c r="P19" s="178"/>
      <c r="Q19" s="249"/>
      <c r="R19" s="244"/>
      <c r="S19" s="177"/>
      <c r="T19" s="177"/>
      <c r="U19" s="177"/>
      <c r="V19" s="177"/>
      <c r="W19" s="178"/>
      <c r="X19" s="249"/>
      <c r="Y19" s="244"/>
      <c r="Z19" s="177"/>
      <c r="AA19" s="177"/>
      <c r="AB19" s="177"/>
      <c r="AC19" s="177"/>
      <c r="AD19" s="178"/>
      <c r="AE19" s="249"/>
      <c r="AF19" s="179"/>
      <c r="AG19" s="177"/>
      <c r="AH19" s="177"/>
      <c r="AI19" s="177"/>
      <c r="AJ19" s="177"/>
      <c r="AK19" s="178"/>
    </row>
    <row r="20" spans="1:37" ht="12.75" customHeight="1" x14ac:dyDescent="0.2">
      <c r="A20" s="166">
        <v>1</v>
      </c>
      <c r="B20" s="167"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row>
    <row r="21" spans="1:37" ht="12.75" customHeight="1" x14ac:dyDescent="0.2">
      <c r="A21" s="166">
        <v>2</v>
      </c>
      <c r="B21" s="167"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row>
    <row r="22" spans="1:37" ht="12.75" customHeight="1" x14ac:dyDescent="0.2">
      <c r="A22" s="166">
        <v>3</v>
      </c>
      <c r="B22" s="170" t="s">
        <v>82</v>
      </c>
      <c r="C22" s="250">
        <f t="shared" ref="C22:O22" si="2">SUM(C20:C21)</f>
        <v>0</v>
      </c>
      <c r="D22" s="233">
        <f t="shared" si="2"/>
        <v>0</v>
      </c>
      <c r="E22" s="32">
        <f t="shared" si="2"/>
        <v>0</v>
      </c>
      <c r="F22" s="29">
        <f t="shared" si="2"/>
        <v>0</v>
      </c>
      <c r="G22" s="29">
        <f t="shared" si="2"/>
        <v>0</v>
      </c>
      <c r="H22" s="29">
        <f t="shared" si="2"/>
        <v>0</v>
      </c>
      <c r="I22" s="33">
        <f t="shared" si="2"/>
        <v>0</v>
      </c>
      <c r="J22" s="250">
        <f t="shared" si="2"/>
        <v>0</v>
      </c>
      <c r="K22" s="233">
        <f t="shared" si="2"/>
        <v>0</v>
      </c>
      <c r="L22" s="32">
        <f t="shared" si="2"/>
        <v>0</v>
      </c>
      <c r="M22" s="29">
        <f t="shared" si="2"/>
        <v>0</v>
      </c>
      <c r="N22" s="29">
        <f t="shared" si="2"/>
        <v>0</v>
      </c>
      <c r="O22" s="29">
        <f t="shared" si="2"/>
        <v>0</v>
      </c>
      <c r="P22" s="33">
        <f t="shared" ref="P22" si="3">SUM(P20:P21)</f>
        <v>0</v>
      </c>
      <c r="Q22" s="250">
        <f t="shared" ref="Q22:AK22" si="4">SUM(Q20:Q21)</f>
        <v>0</v>
      </c>
      <c r="R22" s="233">
        <f t="shared" si="4"/>
        <v>0</v>
      </c>
      <c r="S22" s="32">
        <f t="shared" si="4"/>
        <v>0</v>
      </c>
      <c r="T22" s="29">
        <f t="shared" si="4"/>
        <v>0</v>
      </c>
      <c r="U22" s="29">
        <f t="shared" si="4"/>
        <v>0</v>
      </c>
      <c r="V22" s="29">
        <f t="shared" si="4"/>
        <v>0</v>
      </c>
      <c r="W22" s="33">
        <f t="shared" si="4"/>
        <v>0</v>
      </c>
      <c r="X22" s="250">
        <f t="shared" si="4"/>
        <v>0</v>
      </c>
      <c r="Y22" s="233">
        <f t="shared" si="4"/>
        <v>0</v>
      </c>
      <c r="Z22" s="32">
        <f t="shared" si="4"/>
        <v>0</v>
      </c>
      <c r="AA22" s="29">
        <f t="shared" si="4"/>
        <v>0</v>
      </c>
      <c r="AB22" s="29">
        <f t="shared" si="4"/>
        <v>0</v>
      </c>
      <c r="AC22" s="29">
        <f t="shared" si="4"/>
        <v>0</v>
      </c>
      <c r="AD22" s="33">
        <f t="shared" si="4"/>
        <v>0</v>
      </c>
      <c r="AE22" s="250">
        <f t="shared" si="4"/>
        <v>0</v>
      </c>
      <c r="AF22" s="31">
        <f t="shared" si="4"/>
        <v>0</v>
      </c>
      <c r="AG22" s="32">
        <f t="shared" si="4"/>
        <v>0</v>
      </c>
      <c r="AH22" s="29">
        <f t="shared" si="4"/>
        <v>0</v>
      </c>
      <c r="AI22" s="29">
        <f t="shared" si="4"/>
        <v>0</v>
      </c>
      <c r="AJ22" s="29">
        <f t="shared" si="4"/>
        <v>0</v>
      </c>
      <c r="AK22" s="180">
        <f t="shared" si="4"/>
        <v>0</v>
      </c>
    </row>
    <row r="23" spans="1:37" ht="12.75" customHeight="1" x14ac:dyDescent="0.2">
      <c r="A23" s="168" t="s">
        <v>83</v>
      </c>
      <c r="B23" s="169" t="s">
        <v>446</v>
      </c>
      <c r="C23" s="249"/>
      <c r="D23" s="244"/>
      <c r="E23" s="177"/>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179"/>
      <c r="AG23" s="177"/>
      <c r="AH23" s="177"/>
      <c r="AI23" s="177"/>
      <c r="AJ23" s="177"/>
      <c r="AK23" s="178"/>
    </row>
    <row r="24" spans="1:37" x14ac:dyDescent="0.2">
      <c r="A24" s="166">
        <v>1</v>
      </c>
      <c r="B24" s="167"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row>
    <row r="25" spans="1:37" x14ac:dyDescent="0.2">
      <c r="A25" s="166">
        <v>2</v>
      </c>
      <c r="B25" s="167"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row>
    <row r="26" spans="1:37" x14ac:dyDescent="0.2">
      <c r="A26" s="166">
        <v>3</v>
      </c>
      <c r="B26" s="167"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row>
    <row r="27" spans="1:37" x14ac:dyDescent="0.2">
      <c r="A27" s="166">
        <v>4</v>
      </c>
      <c r="B27" s="167"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row>
    <row r="28" spans="1:37" x14ac:dyDescent="0.2">
      <c r="A28" s="171">
        <f>A27+1</f>
        <v>5</v>
      </c>
      <c r="B28" s="172" t="s">
        <v>86</v>
      </c>
      <c r="C28" s="251">
        <f t="shared" ref="C28:AF28" si="5">SUM(C24:C27)</f>
        <v>0</v>
      </c>
      <c r="D28" s="245">
        <f t="shared" si="5"/>
        <v>0</v>
      </c>
      <c r="E28" s="36">
        <f t="shared" si="5"/>
        <v>0</v>
      </c>
      <c r="F28" s="36">
        <f t="shared" si="5"/>
        <v>0</v>
      </c>
      <c r="G28" s="36">
        <f t="shared" si="5"/>
        <v>0</v>
      </c>
      <c r="H28" s="36">
        <f t="shared" si="5"/>
        <v>0</v>
      </c>
      <c r="I28" s="37">
        <f t="shared" si="5"/>
        <v>0</v>
      </c>
      <c r="J28" s="251">
        <f t="shared" si="5"/>
        <v>0</v>
      </c>
      <c r="K28" s="245">
        <f t="shared" si="5"/>
        <v>0</v>
      </c>
      <c r="L28" s="36">
        <f t="shared" si="5"/>
        <v>0</v>
      </c>
      <c r="M28" s="36">
        <f t="shared" si="5"/>
        <v>0</v>
      </c>
      <c r="N28" s="36">
        <f t="shared" si="5"/>
        <v>0</v>
      </c>
      <c r="O28" s="36">
        <f t="shared" si="5"/>
        <v>0</v>
      </c>
      <c r="P28" s="37">
        <f t="shared" si="5"/>
        <v>0</v>
      </c>
      <c r="Q28" s="251">
        <f t="shared" si="5"/>
        <v>0</v>
      </c>
      <c r="R28" s="245">
        <f t="shared" si="5"/>
        <v>0</v>
      </c>
      <c r="S28" s="36">
        <f t="shared" si="5"/>
        <v>0</v>
      </c>
      <c r="T28" s="36">
        <f t="shared" si="5"/>
        <v>0</v>
      </c>
      <c r="U28" s="36">
        <f t="shared" si="5"/>
        <v>0</v>
      </c>
      <c r="V28" s="36">
        <f t="shared" si="5"/>
        <v>0</v>
      </c>
      <c r="W28" s="37">
        <f t="shared" si="5"/>
        <v>0</v>
      </c>
      <c r="X28" s="251">
        <f t="shared" si="5"/>
        <v>0</v>
      </c>
      <c r="Y28" s="245">
        <f t="shared" si="5"/>
        <v>0</v>
      </c>
      <c r="Z28" s="36">
        <f t="shared" si="5"/>
        <v>0</v>
      </c>
      <c r="AA28" s="36">
        <f t="shared" si="5"/>
        <v>0</v>
      </c>
      <c r="AB28" s="36">
        <f t="shared" si="5"/>
        <v>0</v>
      </c>
      <c r="AC28" s="36">
        <f t="shared" si="5"/>
        <v>0</v>
      </c>
      <c r="AD28" s="37">
        <f t="shared" si="5"/>
        <v>0</v>
      </c>
      <c r="AE28" s="251">
        <f t="shared" si="5"/>
        <v>0</v>
      </c>
      <c r="AF28" s="35">
        <f t="shared" si="5"/>
        <v>0</v>
      </c>
      <c r="AG28" s="36">
        <f t="shared" ref="AG28" si="6">SUM(AG24:AG27)</f>
        <v>0</v>
      </c>
      <c r="AH28" s="36">
        <f>SUM(AH24:AH27)</f>
        <v>0</v>
      </c>
      <c r="AI28" s="36">
        <f>SUM(AI24:AI27)</f>
        <v>0</v>
      </c>
      <c r="AJ28" s="36">
        <f>SUM(AJ24:AJ27)</f>
        <v>0</v>
      </c>
      <c r="AK28" s="38">
        <f>SUM(AK24:AK27)</f>
        <v>0</v>
      </c>
    </row>
    <row r="31" spans="1:37" hidden="1" x14ac:dyDescent="0.2">
      <c r="A31" s="269"/>
      <c r="B31" s="455" t="s">
        <v>179</v>
      </c>
      <c r="C31" s="452" t="s">
        <v>140</v>
      </c>
      <c r="D31" s="453"/>
      <c r="E31" s="453"/>
      <c r="F31" s="453"/>
      <c r="G31" s="453"/>
      <c r="H31" s="453"/>
      <c r="I31" s="454"/>
      <c r="J31" s="452" t="s">
        <v>141</v>
      </c>
      <c r="K31" s="453"/>
      <c r="L31" s="453"/>
      <c r="M31" s="453"/>
      <c r="N31" s="453"/>
      <c r="O31" s="453"/>
      <c r="P31" s="454"/>
      <c r="Q31" s="452" t="s">
        <v>142</v>
      </c>
      <c r="R31" s="453"/>
      <c r="S31" s="453"/>
      <c r="T31" s="453"/>
      <c r="U31" s="453"/>
      <c r="V31" s="453"/>
      <c r="W31" s="454"/>
    </row>
    <row r="32" spans="1:37" ht="25.5" hidden="1" customHeight="1" x14ac:dyDescent="0.2">
      <c r="A32" s="270"/>
      <c r="B32" s="456"/>
      <c r="C32" s="189" t="s">
        <v>182</v>
      </c>
      <c r="D32" s="47" t="s">
        <v>495</v>
      </c>
      <c r="E32" s="47" t="s">
        <v>496</v>
      </c>
      <c r="F32" s="47" t="s">
        <v>394</v>
      </c>
      <c r="G32" s="47" t="s">
        <v>395</v>
      </c>
      <c r="H32" s="47" t="s">
        <v>396</v>
      </c>
      <c r="I32" s="160" t="s">
        <v>41</v>
      </c>
      <c r="J32" s="189" t="s">
        <v>182</v>
      </c>
      <c r="K32" s="47" t="s">
        <v>495</v>
      </c>
      <c r="L32" s="47" t="s">
        <v>496</v>
      </c>
      <c r="M32" s="47" t="s">
        <v>394</v>
      </c>
      <c r="N32" s="47" t="s">
        <v>395</v>
      </c>
      <c r="O32" s="47" t="s">
        <v>396</v>
      </c>
      <c r="P32" s="160" t="s">
        <v>41</v>
      </c>
      <c r="Q32" s="189" t="s">
        <v>182</v>
      </c>
      <c r="R32" s="47" t="s">
        <v>495</v>
      </c>
      <c r="S32" s="47" t="s">
        <v>496</v>
      </c>
      <c r="T32" s="47" t="s">
        <v>394</v>
      </c>
      <c r="U32" s="47" t="s">
        <v>395</v>
      </c>
      <c r="V32" s="47" t="s">
        <v>396</v>
      </c>
      <c r="W32" s="191" t="s">
        <v>41</v>
      </c>
    </row>
    <row r="33" spans="1:23" ht="13.5" hidden="1" thickBot="1" x14ac:dyDescent="0.25">
      <c r="A33" s="271"/>
      <c r="B33" s="457"/>
      <c r="C33" s="193" t="s">
        <v>42</v>
      </c>
      <c r="D33" s="194" t="s">
        <v>43</v>
      </c>
      <c r="E33" s="195" t="s">
        <v>44</v>
      </c>
      <c r="F33" s="195" t="s">
        <v>45</v>
      </c>
      <c r="G33" s="195" t="s">
        <v>46</v>
      </c>
      <c r="H33" s="195" t="s">
        <v>47</v>
      </c>
      <c r="I33" s="196" t="s">
        <v>48</v>
      </c>
      <c r="J33" s="193" t="s">
        <v>49</v>
      </c>
      <c r="K33" s="194" t="s">
        <v>50</v>
      </c>
      <c r="L33" s="195" t="s">
        <v>51</v>
      </c>
      <c r="M33" s="195" t="s">
        <v>52</v>
      </c>
      <c r="N33" s="195" t="s">
        <v>53</v>
      </c>
      <c r="O33" s="195" t="s">
        <v>54</v>
      </c>
      <c r="P33" s="196" t="s">
        <v>55</v>
      </c>
      <c r="Q33" s="193" t="s">
        <v>56</v>
      </c>
      <c r="R33" s="194" t="s">
        <v>57</v>
      </c>
      <c r="S33" s="195" t="s">
        <v>58</v>
      </c>
      <c r="T33" s="195" t="s">
        <v>59</v>
      </c>
      <c r="U33" s="195" t="s">
        <v>60</v>
      </c>
      <c r="V33" s="195" t="s">
        <v>61</v>
      </c>
      <c r="W33" s="196" t="s">
        <v>62</v>
      </c>
    </row>
    <row r="34" spans="1:23" hidden="1" x14ac:dyDescent="0.2">
      <c r="A34" s="271" t="s">
        <v>72</v>
      </c>
      <c r="B34" s="201" t="s">
        <v>73</v>
      </c>
      <c r="C34" s="109"/>
      <c r="D34" s="110"/>
      <c r="E34" s="111"/>
      <c r="F34" s="111"/>
      <c r="G34" s="111"/>
      <c r="H34" s="111"/>
      <c r="I34" s="112"/>
      <c r="J34" s="109"/>
      <c r="K34" s="110"/>
      <c r="L34" s="111"/>
      <c r="M34" s="111"/>
      <c r="N34" s="111"/>
      <c r="O34" s="111"/>
      <c r="P34" s="112"/>
      <c r="Q34" s="264"/>
      <c r="R34" s="265"/>
      <c r="S34" s="266"/>
      <c r="T34" s="266"/>
      <c r="U34" s="266"/>
      <c r="V34" s="266"/>
      <c r="W34" s="113"/>
    </row>
    <row r="35" spans="1:23" hidden="1" x14ac:dyDescent="0.2">
      <c r="A35" s="202">
        <v>3</v>
      </c>
      <c r="B35" s="368" t="s">
        <v>500</v>
      </c>
      <c r="C35" s="234">
        <f>SUM(D35:I35)</f>
        <v>0</v>
      </c>
      <c r="D35" s="235">
        <f>IF((' פנסיוני א3'!D12+' פנסיוני א3'!K12)=0,0,(' פנסיוני א3'!D12+' פנסיוני א3'!K12)/(' פנסיוני א3'!$C$17+' פנסיוני א3'!$J$17))</f>
        <v>0</v>
      </c>
      <c r="E35" s="235">
        <f>IF((' פנסיוני א3'!E12+' פנסיוני א3'!L12)=0,0,(' פנסיוני א3'!E12+' פנסיוני א3'!L12)/(' פנסיוני א3'!$C$17+' פנסיוני א3'!$J$17))</f>
        <v>0</v>
      </c>
      <c r="F35" s="235">
        <f>IF((' פנסיוני א3'!F12+' פנסיוני א3'!M12)=0,0,(' פנסיוני א3'!F12+' פנסיוני א3'!M12)/(' פנסיוני א3'!$C$17+' פנסיוני א3'!$J$17))</f>
        <v>0</v>
      </c>
      <c r="G35" s="235">
        <f>IF((' פנסיוני א3'!G12+' פנסיוני א3'!N12)=0,0,(' פנסיוני א3'!G12+' פנסיוני א3'!N12)/(' פנסיוני א3'!$C$17+' פנסיוני א3'!$J$17))</f>
        <v>0</v>
      </c>
      <c r="H35" s="235">
        <f>IF((' פנסיוני א3'!H12+' פנסיוני א3'!O12)=0,0,(' פנסיוני א3'!H12+' פנסיוני א3'!O12)/(' פנסיוני א3'!$C$17+' פנסיוני א3'!$J$17))</f>
        <v>0</v>
      </c>
      <c r="I35" s="235">
        <f>IF((' פנסיוני א3'!I12+' פנסיוני א3'!P12)=0,0,(' פנסיוני א3'!I12+' פנסיוני א3'!P12)/(' פנסיוני א3'!$C$17+' פנסיוני א3'!$J$17))</f>
        <v>0</v>
      </c>
      <c r="J35" s="234">
        <f>SUM(K35:P35)</f>
        <v>0</v>
      </c>
      <c r="K35" s="235">
        <f>IF((' פנסיוני א3'!R12+' פנסיוני א3'!Y12)=0,0,(' פנסיוני א3'!R12+' פנסיוני א3'!Y12)/(' פנסיוני א3'!$Q$17+' פנסיוני א3'!$X$17))</f>
        <v>0</v>
      </c>
      <c r="L35" s="235">
        <f>IF((' פנסיוני א3'!S12+' פנסיוני א3'!Z12)=0,0,(' פנסיוני א3'!S12+' פנסיוני א3'!Z12)/(' פנסיוני א3'!$Q$17+' פנסיוני א3'!$X$17))</f>
        <v>0</v>
      </c>
      <c r="M35" s="235">
        <f>IF((' פנסיוני א3'!T12+' פנסיוני א3'!AA12)=0,0,(' פנסיוני א3'!T12+' פנסיוני א3'!AA12)/(' פנסיוני א3'!$Q$17+' פנסיוני א3'!$X$17))</f>
        <v>0</v>
      </c>
      <c r="N35" s="235">
        <f>IF((' פנסיוני א3'!U12+' פנסיוני א3'!AB12)=0,0,(' פנסיוני א3'!U12+' פנסיוני א3'!AB12)/(' פנסיוני א3'!$Q$17+' פנסיוני א3'!$X$17))</f>
        <v>0</v>
      </c>
      <c r="O35" s="235">
        <f>IF((' פנסיוני א3'!V12+' פנסיוני א3'!AC12)=0,0,(' פנסיוני א3'!V12+' פנסיוני א3'!AC12)/(' פנסיוני א3'!$Q$17+' פנסיוני א3'!$X$17))</f>
        <v>0</v>
      </c>
      <c r="P35" s="235">
        <f>IF((' פנסיוני א3'!W12+' פנסיוני א3'!AD12)=0,0,(' פנסיוני א3'!W12+' פנסיוני א3'!AD12)/(' פנסיוני א3'!$Q$17+' פנסיוני א3'!$X$17))</f>
        <v>0</v>
      </c>
      <c r="Q35" s="234">
        <f>SUM(R35:W35)</f>
        <v>0</v>
      </c>
      <c r="R35" s="235">
        <f>IF(' פנסיוני א3'!AF12=0,0,' פנסיוני א3'!AF12/' פנסיוני א3'!$AE$17)</f>
        <v>0</v>
      </c>
      <c r="S35" s="235">
        <f>IF(' פנסיוני א3'!AG12=0,0,' פנסיוני א3'!AG12/' פנסיוני א3'!$AE$17)</f>
        <v>0</v>
      </c>
      <c r="T35" s="235">
        <f>IF(' פנסיוני א3'!AH12=0,0,' פנסיוני א3'!AH12/' פנסיוני א3'!$AE$17)</f>
        <v>0</v>
      </c>
      <c r="U35" s="235">
        <f>IF(' פנסיוני א3'!AI12=0,0,' פנסיוני א3'!AI12/' פנסיוני א3'!$AE$17)</f>
        <v>0</v>
      </c>
      <c r="V35" s="235">
        <f>IF(' פנסיוני א3'!AJ12=0,0,' פנסיוני א3'!AJ12/' פנסיוני א3'!$AE$17)</f>
        <v>0</v>
      </c>
      <c r="W35" s="239">
        <f>IF(' פנסיוני א3'!AK12=0,0,' פנסיוני א3'!AK12/' פנסיוני א3'!$AE$17)</f>
        <v>0</v>
      </c>
    </row>
    <row r="36" spans="1:23" hidden="1" x14ac:dyDescent="0.2">
      <c r="A36" s="300" t="s">
        <v>522</v>
      </c>
      <c r="B36" s="368" t="s">
        <v>499</v>
      </c>
      <c r="C36" s="234">
        <f>SUM(D36:I36)</f>
        <v>0</v>
      </c>
      <c r="D36" s="235">
        <f>IF((' פנסיוני א3'!D13+' פנסיוני א3'!K13)=0,0,(' פנסיוני א3'!D13+' פנסיוני א3'!K13)/(' פנסיוני א3'!$C$17+' פנסיוני א3'!$J$17))</f>
        <v>0</v>
      </c>
      <c r="E36" s="235">
        <f>IF((' פנסיוני א3'!E13+' פנסיוני א3'!L13)=0,0,(' פנסיוני א3'!E13+' פנסיוני א3'!L13)/(' פנסיוני א3'!$C$17+' פנסיוני א3'!$J$17))</f>
        <v>0</v>
      </c>
      <c r="F36" s="235">
        <f>IF((' פנסיוני א3'!F13+' פנסיוני א3'!M13)=0,0,(' פנסיוני א3'!F13+' פנסיוני א3'!M13)/(' פנסיוני א3'!$C$17+' פנסיוני א3'!$J$17))</f>
        <v>0</v>
      </c>
      <c r="G36" s="235">
        <f>IF((' פנסיוני א3'!G13+' פנסיוני א3'!N13)=0,0,(' פנסיוני א3'!G13+' פנסיוני א3'!N13)/(' פנסיוני א3'!$C$17+' פנסיוני א3'!$J$17))</f>
        <v>0</v>
      </c>
      <c r="H36" s="235">
        <f>IF((' פנסיוני א3'!H13+' פנסיוני א3'!O13)=0,0,(' פנסיוני א3'!H13+' פנסיוני א3'!O13)/(' פנסיוני א3'!$C$17+' פנסיוני א3'!$J$17))</f>
        <v>0</v>
      </c>
      <c r="I36" s="235">
        <f>IF((' פנסיוני א3'!I13+' פנסיוני א3'!P13)=0,0,(' פנסיוני א3'!I13+' פנסיוני א3'!P13)/(' פנסיוני א3'!$C$17+' פנסיוני א3'!$J$17))</f>
        <v>0</v>
      </c>
      <c r="J36" s="234">
        <f>SUM(K36:P36)</f>
        <v>0</v>
      </c>
      <c r="K36" s="235">
        <f>IF((' פנסיוני א3'!R13+' פנסיוני א3'!Y13)=0,0,(' פנסיוני א3'!R13+' פנסיוני א3'!Y13)/(' פנסיוני א3'!$Q$17+' פנסיוני א3'!$X$17))</f>
        <v>0</v>
      </c>
      <c r="L36" s="235">
        <f>IF((' פנסיוני א3'!S13+' פנסיוני א3'!Z13)=0,0,(' פנסיוני א3'!S13+' פנסיוני א3'!Z13)/(' פנסיוני א3'!$Q$17+' פנסיוני א3'!$X$17))</f>
        <v>0</v>
      </c>
      <c r="M36" s="235">
        <f>IF((' פנסיוני א3'!T13+' פנסיוני א3'!AA13)=0,0,(' פנסיוני א3'!T13+' פנסיוני א3'!AA13)/(' פנסיוני א3'!$Q$17+' פנסיוני א3'!$X$17))</f>
        <v>0</v>
      </c>
      <c r="N36" s="235">
        <f>IF((' פנסיוני א3'!U13+' פנסיוני א3'!AB13)=0,0,(' פנסיוני א3'!U13+' פנסיוני א3'!AB13)/(' פנסיוני א3'!$Q$17+' פנסיוני א3'!$X$17))</f>
        <v>0</v>
      </c>
      <c r="O36" s="235">
        <f>IF((' פנסיוני א3'!V13+' פנסיוני א3'!AC13)=0,0,(' פנסיוני א3'!V13+' פנסיוני א3'!AC13)/(' פנסיוני א3'!$Q$17+' פנסיוני א3'!$X$17))</f>
        <v>0</v>
      </c>
      <c r="P36" s="235">
        <f>IF((' פנסיוני א3'!W13+' פנסיוני א3'!AD13)=0,0,(' פנסיוני א3'!W13+' פנסיוני א3'!AD13)/(' פנסיוני א3'!$Q$17+' פנסיוני א3'!$X$17))</f>
        <v>0</v>
      </c>
      <c r="Q36" s="234">
        <f>SUM(R36:W36)</f>
        <v>0</v>
      </c>
      <c r="R36" s="235">
        <f>IF(' פנסיוני א3'!AF13=0,0,' פנסיוני א3'!AF13/' פנסיוני א3'!$AE$17)</f>
        <v>0</v>
      </c>
      <c r="S36" s="235">
        <f>IF(' פנסיוני א3'!AG13=0,0,' פנסיוני א3'!AG13/' פנסיוני א3'!$AE$17)</f>
        <v>0</v>
      </c>
      <c r="T36" s="235">
        <f>IF(' פנסיוני א3'!AH13=0,0,' פנסיוני א3'!AH13/' פנסיוני א3'!$AE$17)</f>
        <v>0</v>
      </c>
      <c r="U36" s="235">
        <f>IF(' פנסיוני א3'!AI13=0,0,' פנסיוני א3'!AI13/' פנסיוני א3'!$AE$17)</f>
        <v>0</v>
      </c>
      <c r="V36" s="235">
        <f>IF(' פנסיוני א3'!AJ13=0,0,' פנסיוני א3'!AJ13/' פנסיוני א3'!$AE$17)</f>
        <v>0</v>
      </c>
      <c r="W36" s="239">
        <f>IF(' פנסיוני א3'!AK13=0,0,' פנסיוני א3'!AK13/' פנסיוני א3'!$AE$17)</f>
        <v>0</v>
      </c>
    </row>
    <row r="37" spans="1:23" hidden="1" x14ac:dyDescent="0.2">
      <c r="A37" s="202">
        <v>4</v>
      </c>
      <c r="B37" s="203" t="s">
        <v>77</v>
      </c>
      <c r="C37" s="78">
        <f>SUM(D37:I37)</f>
        <v>0</v>
      </c>
      <c r="D37" s="79">
        <f>IF((' פנסיוני א3'!D14+' פנסיוני א3'!K14)=0,0,(' פנסיוני א3'!D14+' פנסיוני א3'!K14)/(' פנסיוני א3'!$C$17+' פנסיוני א3'!$J$17))</f>
        <v>0</v>
      </c>
      <c r="E37" s="79">
        <f>IF((' פנסיוני א3'!E14+' פנסיוני א3'!L14)=0,0,(' פנסיוני א3'!E14+' פנסיוני א3'!L14)/(' פנסיוני א3'!$C$17+' פנסיוני א3'!$J$17))</f>
        <v>0</v>
      </c>
      <c r="F37" s="79">
        <f>IF((' פנסיוני א3'!F14+' פנסיוני א3'!M14)=0,0,(' פנסיוני א3'!F14+' פנסיוני א3'!M14)/(' פנסיוני א3'!$C$17+' פנסיוני א3'!$J$17))</f>
        <v>0</v>
      </c>
      <c r="G37" s="79">
        <f>IF((' פנסיוני א3'!G14+' פנסיוני א3'!N14)=0,0,(' פנסיוני א3'!G14+' פנסיוני א3'!N14)/(' פנסיוני א3'!$C$17+' פנסיוני א3'!$J$17))</f>
        <v>0</v>
      </c>
      <c r="H37" s="79">
        <f>IF((' פנסיוני א3'!H14+' פנסיוני א3'!O14)=0,0,(' פנסיוני א3'!H14+' פנסיוני א3'!O14)/(' פנסיוני א3'!$C$17+' פנסיוני א3'!$J$17))</f>
        <v>0</v>
      </c>
      <c r="I37" s="79">
        <f>IF((' פנסיוני א3'!I14+' פנסיוני א3'!P14)=0,0,(' פנסיוני א3'!I14+' פנסיוני א3'!P14)/(' פנסיוני א3'!$C$17+' פנסיוני א3'!$J$17))</f>
        <v>0</v>
      </c>
      <c r="J37" s="78">
        <f>SUM(K37:P37)</f>
        <v>0</v>
      </c>
      <c r="K37" s="79">
        <f>IF((' פנסיוני א3'!R14+' פנסיוני א3'!Y14)=0,0,(' פנסיוני א3'!R14+' פנסיוני א3'!Y14)/(' פנסיוני א3'!$Q$17+' פנסיוני א3'!$X$17))</f>
        <v>0</v>
      </c>
      <c r="L37" s="79">
        <f>IF((' פנסיוני א3'!S14+' פנסיוני א3'!Z14)=0,0,(' פנסיוני א3'!S14+' פנסיוני א3'!Z14)/(' פנסיוני א3'!$Q$17+' פנסיוני א3'!$X$17))</f>
        <v>0</v>
      </c>
      <c r="M37" s="79">
        <f>IF((' פנסיוני א3'!T14+' פנסיוני א3'!AA14)=0,0,(' פנסיוני א3'!T14+' פנסיוני א3'!AA14)/(' פנסיוני א3'!$Q$17+' פנסיוני א3'!$X$17))</f>
        <v>0</v>
      </c>
      <c r="N37" s="79">
        <f>IF((' פנסיוני א3'!U14+' פנסיוני א3'!AB14)=0,0,(' פנסיוני א3'!U14+' פנסיוני א3'!AB14)/(' פנסיוני א3'!$Q$17+' פנסיוני א3'!$X$17))</f>
        <v>0</v>
      </c>
      <c r="O37" s="79">
        <f>IF((' פנסיוני א3'!V14+' פנסיוני א3'!AC14)=0,0,(' פנסיוני א3'!V14+' פנסיוני א3'!AC14)/(' פנסיוני א3'!$Q$17+' פנסיוני א3'!$X$17))</f>
        <v>0</v>
      </c>
      <c r="P37" s="79">
        <f>IF((' פנסיוני א3'!W14+' פנסיוני א3'!AD14)=0,0,(' פנסיוני א3'!W14+' פנסיוני א3'!AD14)/(' פנסיוני א3'!$Q$17+' פנסיוני א3'!$X$17))</f>
        <v>0</v>
      </c>
      <c r="Q37" s="78">
        <f>SUM(R37:W37)</f>
        <v>0</v>
      </c>
      <c r="R37" s="79">
        <f>IF(' פנסיוני א3'!AF14=0,0,' פנסיוני א3'!AF14/' פנסיוני א3'!$AE$17)</f>
        <v>0</v>
      </c>
      <c r="S37" s="79">
        <f>IF(' פנסיוני א3'!AG14=0,0,' פנסיוני א3'!AG14/' פנסיוני א3'!$AE$17)</f>
        <v>0</v>
      </c>
      <c r="T37" s="79">
        <f>IF(' פנסיוני א3'!AH14=0,0,' פנסיוני א3'!AH14/' פנסיוני א3'!$AE$17)</f>
        <v>0</v>
      </c>
      <c r="U37" s="79">
        <f>IF(' פנסיוני א3'!AI14=0,0,' פנסיוני א3'!AI14/' פנסיוני א3'!$AE$17)</f>
        <v>0</v>
      </c>
      <c r="V37" s="79">
        <f>IF(' פנסיוני א3'!AJ14=0,0,' פנסיוני א3'!AJ14/' פנסיוני א3'!$AE$17)</f>
        <v>0</v>
      </c>
      <c r="W37" s="81">
        <f>IF(' פנסיוני א3'!AK14=0,0,' פנסיוני א3'!AK14/' פנסיוני א3'!$AE$17)</f>
        <v>0</v>
      </c>
    </row>
    <row r="38" spans="1:23" hidden="1" x14ac:dyDescent="0.2">
      <c r="A38" s="202">
        <v>5</v>
      </c>
      <c r="B38" s="367" t="s">
        <v>78</v>
      </c>
      <c r="C38" s="78">
        <f>SUM(D38:I38)</f>
        <v>0</v>
      </c>
      <c r="D38" s="79">
        <f>IF((' פנסיוני א3'!D15+' פנסיוני א3'!K15)=0,0,(' פנסיוני א3'!D15+' פנסיוני א3'!K15)/(' פנסיוני א3'!$C$17+' פנסיוני א3'!$J$17))</f>
        <v>0</v>
      </c>
      <c r="E38" s="79">
        <f>IF((' פנסיוני א3'!E15+' פנסיוני א3'!L15)=0,0,(' פנסיוני א3'!E15+' פנסיוני א3'!L15)/(' פנסיוני א3'!$C$17+' פנסיוני א3'!$J$17))</f>
        <v>0</v>
      </c>
      <c r="F38" s="79">
        <f>IF((' פנסיוני א3'!F15+' פנסיוני א3'!M15)=0,0,(' פנסיוני א3'!F15+' פנסיוני א3'!M15)/(' פנסיוני א3'!$C$17+' פנסיוני א3'!$J$17))</f>
        <v>0</v>
      </c>
      <c r="G38" s="79">
        <f>IF((' פנסיוני א3'!G15+' פנסיוני א3'!N15)=0,0,(' פנסיוני א3'!G15+' פנסיוני א3'!N15)/(' פנסיוני א3'!$C$17+' פנסיוני א3'!$J$17))</f>
        <v>0</v>
      </c>
      <c r="H38" s="79">
        <f>IF((' פנסיוני א3'!H15+' פנסיוני א3'!O15)=0,0,(' פנסיוני א3'!H15+' פנסיוני א3'!O15)/(' פנסיוני א3'!$C$17+' פנסיוני א3'!$J$17))</f>
        <v>0</v>
      </c>
      <c r="I38" s="79">
        <f>IF((' פנסיוני א3'!I15+' פנסיוני א3'!P15)=0,0,(' פנסיוני א3'!I15+' פנסיוני א3'!P15)/(' פנסיוני א3'!$C$17+' פנסיוני א3'!$J$17))</f>
        <v>0</v>
      </c>
      <c r="J38" s="78">
        <f>SUM(K38:P38)</f>
        <v>0</v>
      </c>
      <c r="K38" s="79">
        <f>IF((' פנסיוני א3'!R15+' פנסיוני א3'!Y15)=0,0,(' פנסיוני א3'!R15+' פנסיוני א3'!Y15)/(' פנסיוני א3'!$Q$17+' פנסיוני א3'!$X$17))</f>
        <v>0</v>
      </c>
      <c r="L38" s="79">
        <f>IF((' פנסיוני א3'!S15+' פנסיוני א3'!Z15)=0,0,(' פנסיוני א3'!S15+' פנסיוני א3'!Z15)/(' פנסיוני א3'!$Q$17+' פנסיוני א3'!$X$17))</f>
        <v>0</v>
      </c>
      <c r="M38" s="79">
        <f>IF((' פנסיוני א3'!T15+' פנסיוני א3'!AA15)=0,0,(' פנסיוני א3'!T15+' פנסיוני א3'!AA15)/(' פנסיוני א3'!$Q$17+' פנסיוני א3'!$X$17))</f>
        <v>0</v>
      </c>
      <c r="N38" s="79">
        <f>IF((' פנסיוני א3'!U15+' פנסיוני א3'!AB15)=0,0,(' פנסיוני א3'!U15+' פנסיוני א3'!AB15)/(' פנסיוני א3'!$Q$17+' פנסיוני א3'!$X$17))</f>
        <v>0</v>
      </c>
      <c r="O38" s="79">
        <f>IF((' פנסיוני א3'!V15+' פנסיוני א3'!AC15)=0,0,(' פנסיוני א3'!V15+' פנסיוני א3'!AC15)/(' פנסיוני א3'!$Q$17+' פנסיוני א3'!$X$17))</f>
        <v>0</v>
      </c>
      <c r="P38" s="79">
        <f>IF((' פנסיוני א3'!W15+' פנסיוני א3'!AD15)=0,0,(' פנסיוני א3'!W15+' פנסיוני א3'!AD15)/(' פנסיוני א3'!$Q$17+' פנסיוני א3'!$X$17))</f>
        <v>0</v>
      </c>
      <c r="Q38" s="78">
        <f>SUM(R38:W38)</f>
        <v>0</v>
      </c>
      <c r="R38" s="79">
        <f>IF(' פנסיוני א3'!AF15=0,0,' פנסיוני א3'!AF15/' פנסיוני א3'!$AE$17)</f>
        <v>0</v>
      </c>
      <c r="S38" s="79">
        <f>IF(' פנסיוני א3'!AG15=0,0,' פנסיוני א3'!AG15/' פנסיוני א3'!$AE$17)</f>
        <v>0</v>
      </c>
      <c r="T38" s="79">
        <f>IF(' פנסיוני א3'!AH15=0,0,' פנסיוני א3'!AH15/' פנסיוני א3'!$AE$17)</f>
        <v>0</v>
      </c>
      <c r="U38" s="79">
        <f>IF(' פנסיוני א3'!AI15=0,0,' פנסיוני א3'!AI15/' פנסיוני א3'!$AE$17)</f>
        <v>0</v>
      </c>
      <c r="V38" s="79">
        <f>IF(' פנסיוני א3'!AJ15=0,0,' פנסיוני א3'!AJ15/' פנסיוני א3'!$AE$17)</f>
        <v>0</v>
      </c>
      <c r="W38" s="81">
        <f>IF(' פנסיוני א3'!AK15=0,0,' פנסיוני א3'!AK15/' פנסיוני א3'!$AE$17)</f>
        <v>0</v>
      </c>
    </row>
    <row r="39" spans="1:23" hidden="1" x14ac:dyDescent="0.2">
      <c r="A39" s="202">
        <v>6</v>
      </c>
      <c r="B39" s="367" t="s">
        <v>79</v>
      </c>
      <c r="C39" s="78">
        <f>SUM(D39:I39)</f>
        <v>0</v>
      </c>
      <c r="D39" s="79">
        <f>IF((' פנסיוני א3'!D16+' פנסיוני א3'!K16)=0,0,(' פנסיוני א3'!D16+' פנסיוני א3'!K16)/(' פנסיוני א3'!$C$17+' פנסיוני א3'!$J$17))</f>
        <v>0</v>
      </c>
      <c r="E39" s="79">
        <f>IF((' פנסיוני א3'!E16+' פנסיוני א3'!L16)=0,0,(' פנסיוני א3'!E16+' פנסיוני א3'!L16)/(' פנסיוני א3'!$C$17+' פנסיוני א3'!$J$17))</f>
        <v>0</v>
      </c>
      <c r="F39" s="79">
        <f>IF((' פנסיוני א3'!F16+' פנסיוני א3'!M16)=0,0,(' פנסיוני א3'!F16+' פנסיוני א3'!M16)/(' פנסיוני א3'!$C$17+' פנסיוני א3'!$J$17))</f>
        <v>0</v>
      </c>
      <c r="G39" s="79">
        <f>IF((' פנסיוני א3'!G16+' פנסיוני א3'!N16)=0,0,(' פנסיוני א3'!G16+' פנסיוני א3'!N16)/(' פנסיוני א3'!$C$17+' פנסיוני א3'!$J$17))</f>
        <v>0</v>
      </c>
      <c r="H39" s="79">
        <f>IF((' פנסיוני א3'!H16+' פנסיוני א3'!O16)=0,0,(' פנסיוני א3'!H16+' פנסיוני א3'!O16)/(' פנסיוני א3'!$C$17+' פנסיוני א3'!$J$17))</f>
        <v>0</v>
      </c>
      <c r="I39" s="79">
        <f>IF((' פנסיוני א3'!I16+' פנסיוני א3'!P16)=0,0,(' פנסיוני א3'!I16+' פנסיוני א3'!P16)/(' פנסיוני א3'!$C$17+' פנסיוני א3'!$J$17))</f>
        <v>0</v>
      </c>
      <c r="J39" s="78">
        <f>SUM(K39:P39)</f>
        <v>0</v>
      </c>
      <c r="K39" s="79">
        <f>IF((' פנסיוני א3'!R16+' פנסיוני א3'!Y16)=0,0,(' פנסיוני א3'!R16+' פנסיוני א3'!Y16)/(' פנסיוני א3'!$Q$17+' פנסיוני א3'!$X$17))</f>
        <v>0</v>
      </c>
      <c r="L39" s="79">
        <f>IF((' פנסיוני א3'!S16+' פנסיוני א3'!Z16)=0,0,(' פנסיוני א3'!S16+' פנסיוני א3'!Z16)/(' פנסיוני א3'!$Q$17+' פנסיוני א3'!$X$17))</f>
        <v>0</v>
      </c>
      <c r="M39" s="79">
        <f>IF((' פנסיוני א3'!T16+' פנסיוני א3'!AA16)=0,0,(' פנסיוני א3'!T16+' פנסיוני א3'!AA16)/(' פנסיוני א3'!$Q$17+' פנסיוני א3'!$X$17))</f>
        <v>0</v>
      </c>
      <c r="N39" s="79">
        <f>IF((' פנסיוני א3'!U16+' פנסיוני א3'!AB16)=0,0,(' פנסיוני א3'!U16+' פנסיוני א3'!AB16)/(' פנסיוני א3'!$Q$17+' פנסיוני א3'!$X$17))</f>
        <v>0</v>
      </c>
      <c r="O39" s="79">
        <f>IF((' פנסיוני א3'!V16+' פנסיוני א3'!AC16)=0,0,(' פנסיוני א3'!V16+' פנסיוני א3'!AC16)/(' פנסיוני א3'!$Q$17+' פנסיוני א3'!$X$17))</f>
        <v>0</v>
      </c>
      <c r="P39" s="79">
        <f>IF((' פנסיוני א3'!W16+' פנסיוני א3'!AD16)=0,0,(' פנסיוני א3'!W16+' פנסיוני א3'!AD16)/(' פנסיוני א3'!$Q$17+' פנסיוני א3'!$X$17))</f>
        <v>0</v>
      </c>
      <c r="Q39" s="78">
        <f>SUM(R39:W39)</f>
        <v>0</v>
      </c>
      <c r="R39" s="79">
        <f>IF(' פנסיוני א3'!AF16=0,0,' פנסיוני א3'!AF16/' פנסיוני א3'!$AE$17)</f>
        <v>0</v>
      </c>
      <c r="S39" s="79">
        <f>IF(' פנסיוני א3'!AG16=0,0,' פנסיוני א3'!AG16/' פנסיוני א3'!$AE$17)</f>
        <v>0</v>
      </c>
      <c r="T39" s="79">
        <f>IF(' פנסיוני א3'!AH16=0,0,' פנסיוני א3'!AH16/' פנסיוני א3'!$AE$17)</f>
        <v>0</v>
      </c>
      <c r="U39" s="79">
        <f>IF(' פנסיוני א3'!AI16=0,0,' פנסיוני א3'!AI16/' פנסיוני א3'!$AE$17)</f>
        <v>0</v>
      </c>
      <c r="V39" s="79">
        <f>IF(' פנסיוני א3'!AJ16=0,0,' פנסיוני א3'!AJ16/' פנסיוני א3'!$AE$17)</f>
        <v>0</v>
      </c>
      <c r="W39" s="81">
        <f>IF(' פנסיוני א3'!AK16=0,0,' פנסיוני א3'!AK16/' פנסיוני א3'!$AE$17)</f>
        <v>0</v>
      </c>
    </row>
    <row r="40" spans="1:23" hidden="1" x14ac:dyDescent="0.2">
      <c r="A40" s="202">
        <v>7</v>
      </c>
      <c r="B40" s="365" t="s">
        <v>523</v>
      </c>
      <c r="C40" s="234">
        <f>SUM(C35:C39)</f>
        <v>0</v>
      </c>
      <c r="D40" s="237">
        <f t="shared" ref="D40:I40" si="7">SUM(D35:D39)</f>
        <v>0</v>
      </c>
      <c r="E40" s="237">
        <f t="shared" si="7"/>
        <v>0</v>
      </c>
      <c r="F40" s="237">
        <f t="shared" si="7"/>
        <v>0</v>
      </c>
      <c r="G40" s="237">
        <f t="shared" si="7"/>
        <v>0</v>
      </c>
      <c r="H40" s="237">
        <f t="shared" si="7"/>
        <v>0</v>
      </c>
      <c r="I40" s="238">
        <f t="shared" si="7"/>
        <v>0</v>
      </c>
      <c r="J40" s="234">
        <f>SUM(J35:J39)</f>
        <v>0</v>
      </c>
      <c r="K40" s="237">
        <f t="shared" ref="K40:P40" si="8">SUM(K35:K39)</f>
        <v>0</v>
      </c>
      <c r="L40" s="237">
        <f t="shared" si="8"/>
        <v>0</v>
      </c>
      <c r="M40" s="237">
        <f t="shared" si="8"/>
        <v>0</v>
      </c>
      <c r="N40" s="237">
        <f t="shared" si="8"/>
        <v>0</v>
      </c>
      <c r="O40" s="237">
        <f t="shared" si="8"/>
        <v>0</v>
      </c>
      <c r="P40" s="238">
        <f t="shared" si="8"/>
        <v>0</v>
      </c>
      <c r="Q40" s="234">
        <f>SUM(Q35:Q39)</f>
        <v>0</v>
      </c>
      <c r="R40" s="237">
        <f t="shared" ref="R40:W40" si="9">SUM(R35:R39)</f>
        <v>0</v>
      </c>
      <c r="S40" s="237">
        <f t="shared" si="9"/>
        <v>0</v>
      </c>
      <c r="T40" s="237">
        <f t="shared" si="9"/>
        <v>0</v>
      </c>
      <c r="U40" s="237">
        <f t="shared" si="9"/>
        <v>0</v>
      </c>
      <c r="V40" s="237">
        <f t="shared" si="9"/>
        <v>0</v>
      </c>
      <c r="W40" s="238">
        <f t="shared" si="9"/>
        <v>0</v>
      </c>
    </row>
    <row r="41" spans="1:23" hidden="1" x14ac:dyDescent="0.2">
      <c r="A41" s="205" t="s">
        <v>80</v>
      </c>
      <c r="B41" s="206" t="s">
        <v>184</v>
      </c>
      <c r="C41" s="86"/>
      <c r="D41" s="87"/>
      <c r="E41" s="88"/>
      <c r="F41" s="88"/>
      <c r="G41" s="88"/>
      <c r="H41" s="88"/>
      <c r="I41" s="89"/>
      <c r="J41" s="86"/>
      <c r="K41" s="87"/>
      <c r="L41" s="88"/>
      <c r="M41" s="88"/>
      <c r="N41" s="88"/>
      <c r="O41" s="88"/>
      <c r="P41" s="89"/>
      <c r="Q41" s="86"/>
      <c r="R41" s="87"/>
      <c r="S41" s="88"/>
      <c r="T41" s="88"/>
      <c r="U41" s="88"/>
      <c r="V41" s="88"/>
      <c r="W41" s="89"/>
    </row>
    <row r="42" spans="1:23" hidden="1" x14ac:dyDescent="0.2">
      <c r="A42" s="202">
        <v>1</v>
      </c>
      <c r="B42" s="203" t="s">
        <v>76</v>
      </c>
      <c r="C42" s="78">
        <f>SUM(D42:I42)</f>
        <v>0</v>
      </c>
      <c r="D42" s="79">
        <f>IF((' פנסיוני א3'!D20+' פנסיוני א3'!K20)=0,0,(' פנסיוני א3'!D20+' פנסיוני א3'!K20)/(' פנסיוני א3'!$C$22+' פנסיוני א3'!$J$22))</f>
        <v>0</v>
      </c>
      <c r="E42" s="79">
        <f>IF((' פנסיוני א3'!E20+' פנסיוני א3'!L20)=0,0,(' פנסיוני א3'!E20+' פנסיוני א3'!L20)/(' פנסיוני א3'!$C$22+' פנסיוני א3'!$J$22))</f>
        <v>0</v>
      </c>
      <c r="F42" s="79">
        <f>IF((' פנסיוני א3'!F20+' פנסיוני א3'!M20)=0,0,(' פנסיוני א3'!F20+' פנסיוני א3'!M20)/(' פנסיוני א3'!$C$22+' פנסיוני א3'!$J$22))</f>
        <v>0</v>
      </c>
      <c r="G42" s="79">
        <f>IF((' פנסיוני א3'!G20+' פנסיוני א3'!N20)=0,0,(' פנסיוני א3'!G20+' פנסיוני א3'!N20)/(' פנסיוני א3'!$C$22+' פנסיוני א3'!$J$22))</f>
        <v>0</v>
      </c>
      <c r="H42" s="79">
        <f>IF((' פנסיוני א3'!H20+' פנסיוני א3'!O20)=0,0,(' פנסיוני א3'!H20+' פנסיוני א3'!O20)/(' פנסיוני א3'!$C$22+' פנסיוני א3'!$J$22))</f>
        <v>0</v>
      </c>
      <c r="I42" s="79">
        <f>IF((' פנסיוני א3'!I20+' פנסיוני א3'!P20)=0,0,(' פנסיוני א3'!I20+' פנסיוני א3'!P20)/(' פנסיוני א3'!$C$22+' פנסיוני א3'!$J$22))</f>
        <v>0</v>
      </c>
      <c r="J42" s="78">
        <f>SUM(K42:P42)</f>
        <v>0</v>
      </c>
      <c r="K42" s="79">
        <f>IF((' פנסיוני א3'!R20+' פנסיוני א3'!Y20)=0,0,(' פנסיוני א3'!R20+' פנסיוני א3'!Y20)/(' פנסיוני א3'!$Q$22+' פנסיוני א3'!$X$22))</f>
        <v>0</v>
      </c>
      <c r="L42" s="79">
        <f>IF((' פנסיוני א3'!S20+' פנסיוני א3'!Z20)=0,0,(' פנסיוני א3'!S20+' פנסיוני א3'!Z20)/(' פנסיוני א3'!$Q$22+' פנסיוני א3'!$X$22))</f>
        <v>0</v>
      </c>
      <c r="M42" s="79">
        <f>IF((' פנסיוני א3'!T20+' פנסיוני א3'!AA20)=0,0,(' פנסיוני א3'!T20+' פנסיוני א3'!AA20)/(' פנסיוני א3'!$Q$22+' פנסיוני א3'!$X$22))</f>
        <v>0</v>
      </c>
      <c r="N42" s="79">
        <f>IF((' פנסיוני א3'!U20+' פנסיוני א3'!AB20)=0,0,(' פנסיוני א3'!U20+' פנסיוני א3'!AB20)/(' פנסיוני א3'!$Q$22+' פנסיוני א3'!$X$22))</f>
        <v>0</v>
      </c>
      <c r="O42" s="79">
        <f>IF((' פנסיוני א3'!V20+' פנסיוני א3'!AC20)=0,0,(' פנסיוני א3'!V20+' פנסיוני א3'!AC20)/(' פנסיוני א3'!$Q$22+' פנסיוני א3'!$X$22))</f>
        <v>0</v>
      </c>
      <c r="P42" s="79">
        <f>IF((' פנסיוני א3'!W20+' פנסיוני א3'!AD20)=0,0,(' פנסיוני א3'!W20+' פנסיוני א3'!AD20)/(' פנסיוני א3'!$Q$22+' פנסיוני א3'!$X$22))</f>
        <v>0</v>
      </c>
      <c r="Q42" s="78">
        <f>SUM(R42:W42)</f>
        <v>0</v>
      </c>
      <c r="R42" s="79">
        <f>IF(' פנסיוני א3'!AF20=0,0,' פנסיוני א3'!AF20/' פנסיוני א3'!$AE$22)</f>
        <v>0</v>
      </c>
      <c r="S42" s="79">
        <f>IF(' פנסיוני א3'!AG20=0,0,' פנסיוני א3'!AG20/' פנסיוני א3'!$AE$22)</f>
        <v>0</v>
      </c>
      <c r="T42" s="79">
        <f>IF(' פנסיוני א3'!AH20=0,0,' פנסיוני א3'!AH20/' פנסיוני א3'!$AE$22)</f>
        <v>0</v>
      </c>
      <c r="U42" s="79">
        <f>IF(' פנסיוני א3'!AI20=0,0,' פנסיוני א3'!AI20/' פנסיוני א3'!$AE$22)</f>
        <v>0</v>
      </c>
      <c r="V42" s="79">
        <f>IF(' פנסיוני א3'!AJ20=0,0,' פנסיוני א3'!AJ20/' פנסיוני א3'!$AE$22)</f>
        <v>0</v>
      </c>
      <c r="W42" s="81">
        <f>IF(' פנסיוני א3'!AK20=0,0,' פנסיוני א3'!AK20/' פנסיוני א3'!$AE$22)</f>
        <v>0</v>
      </c>
    </row>
    <row r="43" spans="1:23" hidden="1" x14ac:dyDescent="0.2">
      <c r="A43" s="202">
        <v>2</v>
      </c>
      <c r="B43" s="203" t="s">
        <v>77</v>
      </c>
      <c r="C43" s="78">
        <f>SUM(D43:I43)</f>
        <v>0</v>
      </c>
      <c r="D43" s="79">
        <f>IF((' פנסיוני א3'!D21+' פנסיוני א3'!K21)=0,0,(' פנסיוני א3'!D21+' פנסיוני א3'!K21)/(' פנסיוני א3'!$C$22+' פנסיוני א3'!$J$22))</f>
        <v>0</v>
      </c>
      <c r="E43" s="79">
        <f>IF((' פנסיוני א3'!E21+' פנסיוני א3'!L21)=0,0,(' פנסיוני א3'!E21+' פנסיוני א3'!L21)/(' פנסיוני א3'!$C$22+' פנסיוני א3'!$J$22))</f>
        <v>0</v>
      </c>
      <c r="F43" s="79">
        <f>IF((' פנסיוני א3'!F21+' פנסיוני א3'!M21)=0,0,(' פנסיוני א3'!F21+' פנסיוני א3'!M21)/(' פנסיוני א3'!$C$22+' פנסיוני א3'!$J$22))</f>
        <v>0</v>
      </c>
      <c r="G43" s="79">
        <f>IF((' פנסיוני א3'!G21+' פנסיוני א3'!N21)=0,0,(' פנסיוני א3'!G21+' פנסיוני א3'!N21)/(' פנסיוני א3'!$C$22+' פנסיוני א3'!$J$22))</f>
        <v>0</v>
      </c>
      <c r="H43" s="79">
        <f>IF((' פנסיוני א3'!H21+' פנסיוני א3'!O21)=0,0,(' פנסיוני א3'!H21+' פנסיוני א3'!O21)/(' פנסיוני א3'!$C$22+' פנסיוני א3'!$J$22))</f>
        <v>0</v>
      </c>
      <c r="I43" s="79">
        <f>IF((' פנסיוני א3'!I21+' פנסיוני א3'!P21)=0,0,(' פנסיוני א3'!I21+' פנסיוני א3'!P21)/(' פנסיוני א3'!$C$22+' פנסיוני א3'!$J$22))</f>
        <v>0</v>
      </c>
      <c r="J43" s="78">
        <f>SUM(K43:P43)</f>
        <v>0</v>
      </c>
      <c r="K43" s="79">
        <f>IF((' פנסיוני א3'!R21+' פנסיוני א3'!Y21)=0,0,(' פנסיוני א3'!R21+' פנסיוני א3'!Y21)/(' פנסיוני א3'!$Q$22+' פנסיוני א3'!$X$22))</f>
        <v>0</v>
      </c>
      <c r="L43" s="79">
        <f>IF((' פנסיוני א3'!S21+' פנסיוני א3'!Z21)=0,0,(' פנסיוני א3'!S21+' פנסיוני א3'!Z21)/(' פנסיוני א3'!$Q$22+' פנסיוני א3'!$X$22))</f>
        <v>0</v>
      </c>
      <c r="M43" s="79">
        <f>IF((' פנסיוני א3'!T21+' פנסיוני א3'!AA21)=0,0,(' פנסיוני א3'!T21+' פנסיוני א3'!AA21)/(' פנסיוני א3'!$Q$22+' פנסיוני א3'!$X$22))</f>
        <v>0</v>
      </c>
      <c r="N43" s="79">
        <f>IF((' פנסיוני א3'!U21+' פנסיוני א3'!AB21)=0,0,(' פנסיוני א3'!U21+' פנסיוני א3'!AB21)/(' פנסיוני א3'!$Q$22+' פנסיוני א3'!$X$22))</f>
        <v>0</v>
      </c>
      <c r="O43" s="79">
        <f>IF((' פנסיוני א3'!V21+' פנסיוני א3'!AC21)=0,0,(' פנסיוני א3'!V21+' פנסיוני א3'!AC21)/(' פנסיוני א3'!$Q$22+' פנסיוני א3'!$X$22))</f>
        <v>0</v>
      </c>
      <c r="P43" s="79">
        <f>IF((' פנסיוני א3'!W21+' פנסיוני א3'!AD21)=0,0,(' פנסיוני א3'!W21+' פנסיוני א3'!AD21)/(' פנסיוני א3'!$Q$22+' פנסיוני א3'!$X$22))</f>
        <v>0</v>
      </c>
      <c r="Q43" s="78">
        <f>SUM(R43:W43)</f>
        <v>0</v>
      </c>
      <c r="R43" s="79">
        <f>IF(' פנסיוני א3'!AF21=0,0,' פנסיוני א3'!AF21/' פנסיוני א3'!$AE$22)</f>
        <v>0</v>
      </c>
      <c r="S43" s="79">
        <f>IF(' פנסיוני א3'!AG21=0,0,' פנסיוני א3'!AG21/' פנסיוני א3'!$AE$22)</f>
        <v>0</v>
      </c>
      <c r="T43" s="79">
        <f>IF(' פנסיוני א3'!AH21=0,0,' פנסיוני א3'!AH21/' פנסיוני א3'!$AE$22)</f>
        <v>0</v>
      </c>
      <c r="U43" s="79">
        <f>IF(' פנסיוני א3'!AI21=0,0,' פנסיוני א3'!AI21/' פנסיוני א3'!$AE$22)</f>
        <v>0</v>
      </c>
      <c r="V43" s="79">
        <f>IF(' פנסיוני א3'!AJ21=0,0,' פנסיוני א3'!AJ21/' פנסיוני א3'!$AE$22)</f>
        <v>0</v>
      </c>
      <c r="W43" s="81">
        <f>IF(' פנסיוני א3'!AK21=0,0,' פנסיוני א3'!AK21/' פנסיוני א3'!$AE$22)</f>
        <v>0</v>
      </c>
    </row>
    <row r="44" spans="1:23" hidden="1" x14ac:dyDescent="0.2">
      <c r="A44" s="202">
        <v>3</v>
      </c>
      <c r="B44" s="203" t="s">
        <v>82</v>
      </c>
      <c r="C44" s="78">
        <f>SUM(C42:C43)</f>
        <v>0</v>
      </c>
      <c r="D44" s="92">
        <f t="shared" ref="D44:W44" si="10">SUM(D42:D43)</f>
        <v>0</v>
      </c>
      <c r="E44" s="92">
        <f t="shared" si="10"/>
        <v>0</v>
      </c>
      <c r="F44" s="92">
        <f t="shared" si="10"/>
        <v>0</v>
      </c>
      <c r="G44" s="92">
        <f t="shared" si="10"/>
        <v>0</v>
      </c>
      <c r="H44" s="92">
        <f t="shared" si="10"/>
        <v>0</v>
      </c>
      <c r="I44" s="83">
        <f t="shared" si="10"/>
        <v>0</v>
      </c>
      <c r="J44" s="78">
        <f t="shared" si="10"/>
        <v>0</v>
      </c>
      <c r="K44" s="92">
        <f t="shared" si="10"/>
        <v>0</v>
      </c>
      <c r="L44" s="92">
        <f t="shared" si="10"/>
        <v>0</v>
      </c>
      <c r="M44" s="92">
        <f t="shared" si="10"/>
        <v>0</v>
      </c>
      <c r="N44" s="92">
        <f t="shared" si="10"/>
        <v>0</v>
      </c>
      <c r="O44" s="92">
        <f t="shared" si="10"/>
        <v>0</v>
      </c>
      <c r="P44" s="83">
        <f t="shared" si="10"/>
        <v>0</v>
      </c>
      <c r="Q44" s="78">
        <f>SUM(Q42:Q43)</f>
        <v>0</v>
      </c>
      <c r="R44" s="92">
        <f t="shared" si="10"/>
        <v>0</v>
      </c>
      <c r="S44" s="92">
        <f t="shared" si="10"/>
        <v>0</v>
      </c>
      <c r="T44" s="92">
        <f t="shared" si="10"/>
        <v>0</v>
      </c>
      <c r="U44" s="92">
        <f t="shared" si="10"/>
        <v>0</v>
      </c>
      <c r="V44" s="92">
        <f t="shared" si="10"/>
        <v>0</v>
      </c>
      <c r="W44" s="83">
        <f t="shared" si="10"/>
        <v>0</v>
      </c>
    </row>
    <row r="45" spans="1:23" hidden="1" x14ac:dyDescent="0.2">
      <c r="A45" s="205" t="s">
        <v>83</v>
      </c>
      <c r="B45" s="206" t="s">
        <v>446</v>
      </c>
      <c r="C45" s="86"/>
      <c r="D45" s="87"/>
      <c r="E45" s="88"/>
      <c r="F45" s="88"/>
      <c r="G45" s="88"/>
      <c r="H45" s="88"/>
      <c r="I45" s="89"/>
      <c r="J45" s="86"/>
      <c r="K45" s="87"/>
      <c r="L45" s="88"/>
      <c r="M45" s="88"/>
      <c r="N45" s="88"/>
      <c r="O45" s="88"/>
      <c r="P45" s="89"/>
      <c r="Q45" s="86"/>
      <c r="R45" s="87"/>
      <c r="S45" s="88"/>
      <c r="T45" s="88"/>
      <c r="U45" s="88"/>
      <c r="V45" s="88"/>
      <c r="W45" s="89"/>
    </row>
    <row r="46" spans="1:23" hidden="1" x14ac:dyDescent="0.2">
      <c r="A46" s="202">
        <v>1</v>
      </c>
      <c r="B46" s="203" t="s">
        <v>76</v>
      </c>
      <c r="C46" s="93">
        <f>SUM(D46:I46)</f>
        <v>0</v>
      </c>
      <c r="D46" s="79">
        <f>IF((' פנסיוני א3'!D24+' פנסיוני א3'!K24)=0,0,(' פנסיוני א3'!D24+' פנסיוני א3'!K24)/(' פנסיוני א3'!$C$28+' פנסיוני א3'!$J$28))</f>
        <v>0</v>
      </c>
      <c r="E46" s="79">
        <f>IF((' פנסיוני א3'!E24+' פנסיוני א3'!L24)=0,0,(' פנסיוני א3'!E24+' פנסיוני א3'!L24)/(' פנסיוני א3'!$C$28+' פנסיוני א3'!$J$28))</f>
        <v>0</v>
      </c>
      <c r="F46" s="79">
        <f>IF((' פנסיוני א3'!F24+' פנסיוני א3'!M24)=0,0,(' פנסיוני א3'!F24+' פנסיוני א3'!M24)/(' פנסיוני א3'!$C$28+' פנסיוני א3'!$J$28))</f>
        <v>0</v>
      </c>
      <c r="G46" s="79">
        <f>IF((' פנסיוני א3'!G24+' פנסיוני א3'!N24)=0,0,(' פנסיוני א3'!G24+' פנסיוני א3'!N24)/(' פנסיוני א3'!$C$28+' פנסיוני א3'!$J$28))</f>
        <v>0</v>
      </c>
      <c r="H46" s="79">
        <f>IF((' פנסיוני א3'!H24+' פנסיוני א3'!O24)=0,0,(' פנסיוני א3'!H24+' פנסיוני א3'!O24)/(' פנסיוני א3'!$C$28+' פנסיוני א3'!$J$28))</f>
        <v>0</v>
      </c>
      <c r="I46" s="79">
        <f>IF((' פנסיוני א3'!I24+' פנסיוני א3'!P24)=0,0,(' פנסיוני א3'!I24+' פנסיוני א3'!P24)/(' פנסיוני א3'!$C$28+' פנסיוני א3'!$J$28))</f>
        <v>0</v>
      </c>
      <c r="J46" s="93">
        <f>SUM(K46:P46)</f>
        <v>0</v>
      </c>
      <c r="K46" s="79">
        <f>IF((' פנסיוני א3'!R24+' פנסיוני א3'!Y24)=0,0,(' פנסיוני א3'!R24+' פנסיוני א3'!Y24)/(' פנסיוני א3'!$Q$28+' פנסיוני א3'!$X$28))</f>
        <v>0</v>
      </c>
      <c r="L46" s="79">
        <f>IF((' פנסיוני א3'!S24+' פנסיוני א3'!Z24)=0,0,(' פנסיוני א3'!S24+' פנסיוני א3'!Z24)/(' פנסיוני א3'!$Q$28+' פנסיוני א3'!$X$28))</f>
        <v>0</v>
      </c>
      <c r="M46" s="79">
        <f>IF((' פנסיוני א3'!T24+' פנסיוני א3'!AA24)=0,0,(' פנסיוני א3'!T24+' פנסיוני א3'!AA24)/(' פנסיוני א3'!$Q$28+' פנסיוני א3'!$X$28))</f>
        <v>0</v>
      </c>
      <c r="N46" s="79">
        <f>IF((' פנסיוני א3'!U24+' פנסיוני א3'!AB24)=0,0,(' פנסיוני א3'!U24+' פנסיוני א3'!AB24)/(' פנסיוני א3'!$Q$28+' פנסיוני א3'!$X$28))</f>
        <v>0</v>
      </c>
      <c r="O46" s="79">
        <f>IF((' פנסיוני א3'!V24+' פנסיוני א3'!AC24)=0,0,(' פנסיוני א3'!V24+' פנסיוני א3'!AC24)/(' פנסיוני א3'!$Q$28+' פנסיוני א3'!$X$28))</f>
        <v>0</v>
      </c>
      <c r="P46" s="79">
        <f>IF((' פנסיוני א3'!W24+' פנסיוני א3'!AD24)=0,0,(' פנסיוני א3'!W24+' פנסיוני א3'!AD24)/(' פנסיוני א3'!$Q$28+' פנסיוני א3'!$X$28))</f>
        <v>0</v>
      </c>
      <c r="Q46" s="93">
        <f>SUM(R46:W46)</f>
        <v>0</v>
      </c>
      <c r="R46" s="79">
        <f>IF(' פנסיוני א3'!AF24=0,0,' פנסיוני א3'!AF24/' פנסיוני א3'!$AE$28)</f>
        <v>0</v>
      </c>
      <c r="S46" s="79">
        <f>IF(' פנסיוני א3'!AG24=0,0,' פנסיוני א3'!AG24/' פנסיוני א3'!$AE$28)</f>
        <v>0</v>
      </c>
      <c r="T46" s="79">
        <f>IF(' פנסיוני א3'!AH24=0,0,' פנסיוני א3'!AH24/' פנסיוני א3'!$AE$28)</f>
        <v>0</v>
      </c>
      <c r="U46" s="79">
        <f>IF(' פנסיוני א3'!AI24=0,0,' פנסיוני א3'!AI24/' פנסיוני א3'!$AE$28)</f>
        <v>0</v>
      </c>
      <c r="V46" s="79">
        <f>IF(' פנסיוני א3'!AJ24=0,0,' פנסיוני א3'!AJ24/' פנסיוני א3'!$AE$28)</f>
        <v>0</v>
      </c>
      <c r="W46" s="81">
        <f>IF(' פנסיוני א3'!AK24=0,0,' פנסיוני א3'!AK24/' פנסיוני א3'!$AE$28)</f>
        <v>0</v>
      </c>
    </row>
    <row r="47" spans="1:23" hidden="1" x14ac:dyDescent="0.2">
      <c r="A47" s="202">
        <v>2</v>
      </c>
      <c r="B47" s="203" t="s">
        <v>77</v>
      </c>
      <c r="C47" s="93">
        <f>SUM(D47:I47)</f>
        <v>0</v>
      </c>
      <c r="D47" s="79">
        <f>IF((' פנסיוני א3'!D25+' פנסיוני א3'!K25)=0,0,(' פנסיוני א3'!D25+' פנסיוני א3'!K25)/(' פנסיוני א3'!$C$28+' פנסיוני א3'!$J$28))</f>
        <v>0</v>
      </c>
      <c r="E47" s="79">
        <f>IF((' פנסיוני א3'!E25+' פנסיוני א3'!L25)=0,0,(' פנסיוני א3'!E25+' פנסיוני א3'!L25)/(' פנסיוני א3'!$C$28+' פנסיוני א3'!$J$28))</f>
        <v>0</v>
      </c>
      <c r="F47" s="79">
        <f>IF((' פנסיוני א3'!F25+' פנסיוני א3'!M25)=0,0,(' פנסיוני א3'!F25+' פנסיוני א3'!M25)/(' פנסיוני א3'!$C$28+' פנסיוני א3'!$J$28))</f>
        <v>0</v>
      </c>
      <c r="G47" s="79">
        <f>IF((' פנסיוני א3'!G25+' פנסיוני א3'!N25)=0,0,(' פנסיוני א3'!G25+' פנסיוני א3'!N25)/(' פנסיוני א3'!$C$28+' פנסיוני א3'!$J$28))</f>
        <v>0</v>
      </c>
      <c r="H47" s="79">
        <f>IF((' פנסיוני א3'!H25+' פנסיוני א3'!O25)=0,0,(' פנסיוני א3'!H25+' פנסיוני א3'!O25)/(' פנסיוני א3'!$C$28+' פנסיוני א3'!$J$28))</f>
        <v>0</v>
      </c>
      <c r="I47" s="79">
        <f>IF((' פנסיוני א3'!I25+' פנסיוני א3'!P25)=0,0,(' פנסיוני א3'!I25+' פנסיוני א3'!P25)/(' פנסיוני א3'!$C$28+' פנסיוני א3'!$J$28))</f>
        <v>0</v>
      </c>
      <c r="J47" s="93">
        <f>SUM(K47:P47)</f>
        <v>0</v>
      </c>
      <c r="K47" s="79">
        <f>IF((' פנסיוני א3'!R25+' פנסיוני א3'!Y25)=0,0,(' פנסיוני א3'!R25+' פנסיוני א3'!Y25)/(' פנסיוני א3'!$Q$28+' פנסיוני א3'!$X$28))</f>
        <v>0</v>
      </c>
      <c r="L47" s="79">
        <f>IF((' פנסיוני א3'!S25+' פנסיוני א3'!Z25)=0,0,(' פנסיוני א3'!S25+' פנסיוני א3'!Z25)/(' פנסיוני א3'!$Q$28+' פנסיוני א3'!$X$28))</f>
        <v>0</v>
      </c>
      <c r="M47" s="79">
        <f>IF((' פנסיוני א3'!T25+' פנסיוני א3'!AA25)=0,0,(' פנסיוני א3'!T25+' פנסיוני א3'!AA25)/(' פנסיוני א3'!$Q$28+' פנסיוני א3'!$X$28))</f>
        <v>0</v>
      </c>
      <c r="N47" s="79">
        <f>IF((' פנסיוני א3'!U25+' פנסיוני א3'!AB25)=0,0,(' פנסיוני א3'!U25+' פנסיוני א3'!AB25)/(' פנסיוני א3'!$Q$28+' פנסיוני א3'!$X$28))</f>
        <v>0</v>
      </c>
      <c r="O47" s="79">
        <f>IF((' פנסיוני א3'!V25+' פנסיוני א3'!AC25)=0,0,(' פנסיוני א3'!V25+' פנסיוני א3'!AC25)/(' פנסיוני א3'!$Q$28+' פנסיוני א3'!$X$28))</f>
        <v>0</v>
      </c>
      <c r="P47" s="79">
        <f>IF((' פנסיוני א3'!W25+' פנסיוני א3'!AD25)=0,0,(' פנסיוני א3'!W25+' פנסיוני א3'!AD25)/(' פנסיוני א3'!$Q$28+' פנסיוני א3'!$X$28))</f>
        <v>0</v>
      </c>
      <c r="Q47" s="93">
        <f>SUM(R47:W47)</f>
        <v>0</v>
      </c>
      <c r="R47" s="79">
        <f>IF(' פנסיוני א3'!AF25=0,0,' פנסיוני א3'!AF25/' פנסיוני א3'!$AE$28)</f>
        <v>0</v>
      </c>
      <c r="S47" s="79">
        <f>IF(' פנסיוני א3'!AG25=0,0,' פנסיוני א3'!AG25/' פנסיוני א3'!$AE$28)</f>
        <v>0</v>
      </c>
      <c r="T47" s="79">
        <f>IF(' פנסיוני א3'!AH25=0,0,' פנסיוני א3'!AH25/' פנסיוני א3'!$AE$28)</f>
        <v>0</v>
      </c>
      <c r="U47" s="79">
        <f>IF(' פנסיוני א3'!AI25=0,0,' פנסיוני א3'!AI25/' פנסיוני א3'!$AE$28)</f>
        <v>0</v>
      </c>
      <c r="V47" s="79">
        <f>IF(' פנסיוני א3'!AJ25=0,0,' פנסיוני א3'!AJ25/' פנסיוני א3'!$AE$28)</f>
        <v>0</v>
      </c>
      <c r="W47" s="81">
        <f>IF(' פנסיוני א3'!AK25=0,0,' פנסיוני א3'!AK25/' פנסיוני א3'!$AE$28)</f>
        <v>0</v>
      </c>
    </row>
    <row r="48" spans="1:23" hidden="1" x14ac:dyDescent="0.2">
      <c r="A48" s="202">
        <v>3</v>
      </c>
      <c r="B48" s="203" t="s">
        <v>84</v>
      </c>
      <c r="C48" s="93">
        <f>SUM(D48:I48)</f>
        <v>0</v>
      </c>
      <c r="D48" s="79">
        <f>IF((' פנסיוני א3'!D26+' פנסיוני א3'!K26)=0,0,(' פנסיוני א3'!D26+' פנסיוני א3'!K26)/(' פנסיוני א3'!$C$28+' פנסיוני א3'!$J$28))</f>
        <v>0</v>
      </c>
      <c r="E48" s="79">
        <f>IF((' פנסיוני א3'!E26+' פנסיוני א3'!L26)=0,0,(' פנסיוני א3'!E26+' פנסיוני א3'!L26)/(' פנסיוני א3'!$C$28+' פנסיוני א3'!$J$28))</f>
        <v>0</v>
      </c>
      <c r="F48" s="79">
        <f>IF((' פנסיוני א3'!F26+' פנסיוני א3'!M26)=0,0,(' פנסיוני א3'!F26+' פנסיוני א3'!M26)/(' פנסיוני א3'!$C$28+' פנסיוני א3'!$J$28))</f>
        <v>0</v>
      </c>
      <c r="G48" s="79">
        <f>IF((' פנסיוני א3'!G26+' פנסיוני א3'!N26)=0,0,(' פנסיוני א3'!G26+' פנסיוני א3'!N26)/(' פנסיוני א3'!$C$28+' פנסיוני א3'!$J$28))</f>
        <v>0</v>
      </c>
      <c r="H48" s="79">
        <f>IF((' פנסיוני א3'!H26+' פנסיוני א3'!O26)=0,0,(' פנסיוני א3'!H26+' פנסיוני א3'!O26)/(' פנסיוני א3'!$C$28+' פנסיוני א3'!$J$28))</f>
        <v>0</v>
      </c>
      <c r="I48" s="79">
        <f>IF((' פנסיוני א3'!I26+' פנסיוני א3'!P26)=0,0,(' פנסיוני א3'!I26+' פנסיוני א3'!P26)/(' פנסיוני א3'!$C$28+' פנסיוני א3'!$J$28))</f>
        <v>0</v>
      </c>
      <c r="J48" s="93">
        <f>SUM(K48:P48)</f>
        <v>0</v>
      </c>
      <c r="K48" s="79">
        <f>IF((' פנסיוני א3'!R26+' פנסיוני א3'!Y26)=0,0,(' פנסיוני א3'!R26+' פנסיוני א3'!Y26)/(' פנסיוני א3'!$Q$28+' פנסיוני א3'!$X$28))</f>
        <v>0</v>
      </c>
      <c r="L48" s="79">
        <f>IF((' פנסיוני א3'!S26+' פנסיוני א3'!Z26)=0,0,(' פנסיוני א3'!S26+' פנסיוני א3'!Z26)/(' פנסיוני א3'!$Q$28+' פנסיוני א3'!$X$28))</f>
        <v>0</v>
      </c>
      <c r="M48" s="79">
        <f>IF((' פנסיוני א3'!T26+' פנסיוני א3'!AA26)=0,0,(' פנסיוני א3'!T26+' פנסיוני א3'!AA26)/(' פנסיוני א3'!$Q$28+' פנסיוני א3'!$X$28))</f>
        <v>0</v>
      </c>
      <c r="N48" s="79">
        <f>IF((' פנסיוני א3'!U26+' פנסיוני א3'!AB26)=0,0,(' פנסיוני א3'!U26+' פנסיוני א3'!AB26)/(' פנסיוני א3'!$Q$28+' פנסיוני א3'!$X$28))</f>
        <v>0</v>
      </c>
      <c r="O48" s="79">
        <f>IF((' פנסיוני א3'!V26+' פנסיוני א3'!AC26)=0,0,(' פנסיוני א3'!V26+' פנסיוני א3'!AC26)/(' פנסיוני א3'!$Q$28+' פנסיוני א3'!$X$28))</f>
        <v>0</v>
      </c>
      <c r="P48" s="79">
        <f>IF((' פנסיוני א3'!W26+' פנסיוני א3'!AD26)=0,0,(' פנסיוני א3'!W26+' פנסיוני א3'!AD26)/(' פנסיוני א3'!$Q$28+' פנסיוני א3'!$X$28))</f>
        <v>0</v>
      </c>
      <c r="Q48" s="93">
        <f>SUM(R48:W48)</f>
        <v>0</v>
      </c>
      <c r="R48" s="79">
        <f>IF(' פנסיוני א3'!AF26=0,0,' פנסיוני א3'!AF26/' פנסיוני א3'!$AE$28)</f>
        <v>0</v>
      </c>
      <c r="S48" s="79">
        <f>IF(' פנסיוני א3'!AG26=0,0,' פנסיוני א3'!AG26/' פנסיוני א3'!$AE$28)</f>
        <v>0</v>
      </c>
      <c r="T48" s="79">
        <f>IF(' פנסיוני א3'!AH26=0,0,' פנסיוני א3'!AH26/' פנסיוני א3'!$AE$28)</f>
        <v>0</v>
      </c>
      <c r="U48" s="79">
        <f>IF(' פנסיוני א3'!AI26=0,0,' פנסיוני א3'!AI26/' פנסיוני א3'!$AE$28)</f>
        <v>0</v>
      </c>
      <c r="V48" s="79">
        <f>IF(' פנסיוני א3'!AJ26=0,0,' פנסיוני א3'!AJ26/' פנסיוני א3'!$AE$28)</f>
        <v>0</v>
      </c>
      <c r="W48" s="81">
        <f>IF(' פנסיוני א3'!AK26=0,0,' פנסיוני א3'!AK26/' פנסיוני א3'!$AE$28)</f>
        <v>0</v>
      </c>
    </row>
    <row r="49" spans="1:23" hidden="1" x14ac:dyDescent="0.2">
      <c r="A49" s="202">
        <v>4</v>
      </c>
      <c r="B49" s="203" t="s">
        <v>85</v>
      </c>
      <c r="C49" s="98">
        <f>SUM(D49:I49)</f>
        <v>0</v>
      </c>
      <c r="D49" s="79">
        <f>IF((' פנסיוני א3'!D27+' פנסיוני א3'!K27)=0,0,(' פנסיוני א3'!D27+' פנסיוני א3'!K27)/(' פנסיוני א3'!$C$28+' פנסיוני א3'!$J$28))</f>
        <v>0</v>
      </c>
      <c r="E49" s="79">
        <f>IF((' פנסיוני א3'!E27+' פנסיוני א3'!L27)=0,0,(' פנסיוני א3'!E27+' פנסיוני א3'!L27)/(' פנסיוני א3'!$C$28+' פנסיוני א3'!$J$28))</f>
        <v>0</v>
      </c>
      <c r="F49" s="79">
        <f>IF((' פנסיוני א3'!F27+' פנסיוני א3'!M27)=0,0,(' פנסיוני א3'!F27+' פנסיוני א3'!M27)/(' פנסיוני א3'!$C$28+' פנסיוני א3'!$J$28))</f>
        <v>0</v>
      </c>
      <c r="G49" s="79">
        <f>IF((' פנסיוני א3'!G27+' פנסיוני א3'!N27)=0,0,(' פנסיוני א3'!G27+' פנסיוני א3'!N27)/(' פנסיוני א3'!$C$28+' פנסיוני א3'!$J$28))</f>
        <v>0</v>
      </c>
      <c r="H49" s="79">
        <f>IF((' פנסיוני א3'!H27+' פנסיוני א3'!O27)=0,0,(' פנסיוני א3'!H27+' פנסיוני א3'!O27)/(' פנסיוני א3'!$C$28+' פנסיוני א3'!$J$28))</f>
        <v>0</v>
      </c>
      <c r="I49" s="79">
        <f>IF((' פנסיוני א3'!I27+' פנסיוני א3'!P27)=0,0,(' פנסיוני א3'!I27+' פנסיוני א3'!P27)/(' פנסיוני א3'!$C$28+' פנסיוני א3'!$J$28))</f>
        <v>0</v>
      </c>
      <c r="J49" s="98">
        <f>SUM(K49:P49)</f>
        <v>0</v>
      </c>
      <c r="K49" s="79">
        <f>IF((' פנסיוני א3'!R27+' פנסיוני א3'!Y27)=0,0,(' פנסיוני א3'!R27+' פנסיוני א3'!Y27)/(' פנסיוני א3'!$Q$28+' פנסיוני א3'!$X$28))</f>
        <v>0</v>
      </c>
      <c r="L49" s="79">
        <f>IF((' פנסיוני א3'!S27+' פנסיוני א3'!Z27)=0,0,(' פנסיוני א3'!S27+' פנסיוני א3'!Z27)/(' פנסיוני א3'!$Q$28+' פנסיוני א3'!$X$28))</f>
        <v>0</v>
      </c>
      <c r="M49" s="79">
        <f>IF((' פנסיוני א3'!T27+' פנסיוני א3'!AA27)=0,0,(' פנסיוני א3'!T27+' פנסיוני א3'!AA27)/(' פנסיוני א3'!$Q$28+' פנסיוני א3'!$X$28))</f>
        <v>0</v>
      </c>
      <c r="N49" s="79">
        <f>IF((' פנסיוני א3'!U27+' פנסיוני א3'!AB27)=0,0,(' פנסיוני א3'!U27+' פנסיוני א3'!AB27)/(' פנסיוני א3'!$Q$28+' פנסיוני א3'!$X$28))</f>
        <v>0</v>
      </c>
      <c r="O49" s="79">
        <f>IF((' פנסיוני א3'!V27+' פנסיוני א3'!AC27)=0,0,(' פנסיוני א3'!V27+' פנסיוני א3'!AC27)/(' פנסיוני א3'!$Q$28+' פנסיוני א3'!$X$28))</f>
        <v>0</v>
      </c>
      <c r="P49" s="79">
        <f>IF((' פנסיוני א3'!W27+' פנסיוני א3'!AD27)=0,0,(' פנסיוני א3'!W27+' פנסיוני א3'!AD27)/(' פנסיוני א3'!$Q$28+' פנסיוני א3'!$X$28))</f>
        <v>0</v>
      </c>
      <c r="Q49" s="98">
        <f>SUM(R49:W49)</f>
        <v>0</v>
      </c>
      <c r="R49" s="79">
        <f>IF(' פנסיוני א3'!AF27=0,0,' פנסיוני א3'!AF27/' פנסיוני א3'!$AE$28)</f>
        <v>0</v>
      </c>
      <c r="S49" s="79">
        <f>IF(' פנסיוני א3'!AG27=0,0,' פנסיוני א3'!AG27/' פנסיוני א3'!$AE$28)</f>
        <v>0</v>
      </c>
      <c r="T49" s="79">
        <f>IF(' פנסיוני א3'!AH27=0,0,' פנסיוני א3'!AH27/' פנסיוני א3'!$AE$28)</f>
        <v>0</v>
      </c>
      <c r="U49" s="79">
        <f>IF(' פנסיוני א3'!AI27=0,0,' פנסיוני א3'!AI27/' פנסיוני א3'!$AE$28)</f>
        <v>0</v>
      </c>
      <c r="V49" s="79">
        <f>IF(' פנסיוני א3'!AJ27=0,0,' פנסיוני א3'!AJ27/' פנסיוני א3'!$AE$28)</f>
        <v>0</v>
      </c>
      <c r="W49" s="81">
        <f>IF(' פנסיוני א3'!AK27=0,0,' פנסיוני א3'!AK27/' פנסיוני א3'!$AE$28)</f>
        <v>0</v>
      </c>
    </row>
    <row r="50" spans="1:23" ht="13.5" hidden="1" thickBot="1" x14ac:dyDescent="0.25">
      <c r="A50" s="207">
        <v>5</v>
      </c>
      <c r="B50" s="208" t="s">
        <v>86</v>
      </c>
      <c r="C50" s="100">
        <f>SUM(C46:C49)</f>
        <v>0</v>
      </c>
      <c r="D50" s="103">
        <f t="shared" ref="D50:W50" si="11">SUM(D46:D49)</f>
        <v>0</v>
      </c>
      <c r="E50" s="103">
        <f t="shared" si="11"/>
        <v>0</v>
      </c>
      <c r="F50" s="103">
        <f t="shared" si="11"/>
        <v>0</v>
      </c>
      <c r="G50" s="103">
        <f t="shared" si="11"/>
        <v>0</v>
      </c>
      <c r="H50" s="103">
        <f t="shared" si="11"/>
        <v>0</v>
      </c>
      <c r="I50" s="102">
        <f t="shared" si="11"/>
        <v>0</v>
      </c>
      <c r="J50" s="100">
        <f t="shared" si="11"/>
        <v>0</v>
      </c>
      <c r="K50" s="103">
        <f t="shared" si="11"/>
        <v>0</v>
      </c>
      <c r="L50" s="103">
        <f t="shared" si="11"/>
        <v>0</v>
      </c>
      <c r="M50" s="103">
        <f t="shared" si="11"/>
        <v>0</v>
      </c>
      <c r="N50" s="103">
        <f t="shared" si="11"/>
        <v>0</v>
      </c>
      <c r="O50" s="103">
        <f t="shared" si="11"/>
        <v>0</v>
      </c>
      <c r="P50" s="102">
        <f t="shared" si="11"/>
        <v>0</v>
      </c>
      <c r="Q50" s="100">
        <f>SUM(Q46:Q49)</f>
        <v>0</v>
      </c>
      <c r="R50" s="103">
        <f t="shared" si="11"/>
        <v>0</v>
      </c>
      <c r="S50" s="103">
        <f t="shared" si="11"/>
        <v>0</v>
      </c>
      <c r="T50" s="103">
        <f t="shared" si="11"/>
        <v>0</v>
      </c>
      <c r="U50" s="103">
        <f t="shared" si="11"/>
        <v>0</v>
      </c>
      <c r="V50" s="103">
        <f t="shared" si="11"/>
        <v>0</v>
      </c>
      <c r="W50" s="102">
        <f t="shared" si="11"/>
        <v>0</v>
      </c>
    </row>
  </sheetData>
  <sheetProtection formatCells="0" formatColumns="0" formatRows="0"/>
  <mergeCells count="22">
    <mergeCell ref="B31:B33"/>
    <mergeCell ref="C31:I31"/>
    <mergeCell ref="J31:P31"/>
    <mergeCell ref="Q31:W31"/>
    <mergeCell ref="B7:B8"/>
    <mergeCell ref="C6:C7"/>
    <mergeCell ref="J6:J7"/>
    <mergeCell ref="D6:I6"/>
    <mergeCell ref="K6:P6"/>
    <mergeCell ref="C4:P4"/>
    <mergeCell ref="Q4:AD4"/>
    <mergeCell ref="AE4:AK5"/>
    <mergeCell ref="C5:I5"/>
    <mergeCell ref="J5:P5"/>
    <mergeCell ref="Q5:W5"/>
    <mergeCell ref="X5:AD5"/>
    <mergeCell ref="AE6:AE7"/>
    <mergeCell ref="X6:X7"/>
    <mergeCell ref="Q6:Q7"/>
    <mergeCell ref="AF6:AK6"/>
    <mergeCell ref="Y6:AD6"/>
    <mergeCell ref="R6:W6"/>
  </mergeCells>
  <hyperlinks>
    <hyperlink ref="B4" location="הוראות!A1" display="חזרה"/>
  </hyperlinks>
  <pageMargins left="0" right="0" top="0" bottom="0.98425196850393704" header="0" footer="0.51181102362204722"/>
  <pageSetup paperSize="9" scale="90" fitToWidth="2" fitToHeight="2" orientation="landscape" r:id="rId1"/>
  <headerFooter alignWithMargins="0"/>
  <colBreaks count="2" manualBreakCount="2">
    <brk id="16" max="37" man="1"/>
    <brk id="30" max="37" man="1"/>
  </colBreaks>
  <ignoredErrors>
    <ignoredError sqref="D17:I17 K17:P17 R17:W17 Y17:AD17 AF17:AK17" unlockedFormula="1"/>
    <ignoredError sqref="C8:AK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44"/>
  </sheetPr>
  <dimension ref="A1:AB4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activeCell="T22" sqref="T22"/>
    </sheetView>
  </sheetViews>
  <sheetFormatPr defaultColWidth="9.140625" defaultRowHeight="12.75" x14ac:dyDescent="0.2"/>
  <cols>
    <col min="1" max="1" width="4.5703125" style="121" customWidth="1"/>
    <col min="2" max="3" width="9.140625" style="121"/>
    <col min="4" max="4" width="17.7109375" style="121" customWidth="1"/>
    <col min="5" max="7" width="7.7109375" style="121" customWidth="1"/>
    <col min="8" max="8" width="7.28515625" style="121" customWidth="1"/>
    <col min="9" max="14" width="7.7109375" style="121" customWidth="1"/>
    <col min="15" max="15" width="7.140625" style="121" customWidth="1"/>
    <col min="16" max="18" width="7.7109375" style="121" customWidth="1"/>
    <col min="19" max="20" width="7.28515625" style="121" customWidth="1"/>
    <col min="21" max="21" width="8.140625" style="121" customWidth="1"/>
    <col min="22" max="22" width="7.28515625" style="121" customWidth="1"/>
    <col min="23" max="23" width="7.140625" style="121" customWidth="1"/>
    <col min="24" max="24" width="8.7109375" style="121" customWidth="1"/>
    <col min="25" max="25" width="8.140625" style="121" customWidth="1"/>
    <col min="26" max="26" width="26.5703125" style="121" hidden="1" customWidth="1"/>
    <col min="27" max="27" width="6.28515625" style="121" hidden="1" customWidth="1"/>
    <col min="28" max="28" width="0" style="121" hidden="1" customWidth="1"/>
    <col min="29" max="16384" width="9.140625" style="121"/>
  </cols>
  <sheetData>
    <row r="1" spans="1:28" ht="18.75" x14ac:dyDescent="0.3">
      <c r="B1" s="158" t="str">
        <f>הוראות!B29</f>
        <v>נספח ב3 מדדי תביעות בקצבת נכות (א.כ.ע), ריסק מוות וקצבת שארים</v>
      </c>
    </row>
    <row r="2" spans="1:28" ht="20.25" x14ac:dyDescent="0.2">
      <c r="B2" s="184" t="str">
        <f>הוראות!B13</f>
        <v>ק.ה.ר הקרן השתלמות לרוקחים בע"מ</v>
      </c>
    </row>
    <row r="3" spans="1:28" ht="12.75" customHeight="1" x14ac:dyDescent="0.3">
      <c r="A3" s="268"/>
      <c r="B3" s="183" t="str">
        <f>CONCATENATE(הוראות!Z13,הוראות!F13)</f>
        <v>הנתונים ביחידות בודדות לשנת 2020</v>
      </c>
      <c r="C3" s="268"/>
      <c r="D3" s="268"/>
      <c r="E3" s="268"/>
      <c r="F3" s="268"/>
      <c r="G3" s="268"/>
      <c r="H3" s="268"/>
      <c r="I3" s="268"/>
      <c r="J3" s="268"/>
      <c r="K3" s="268"/>
      <c r="L3" s="268"/>
      <c r="M3" s="268"/>
      <c r="N3" s="268"/>
      <c r="O3" s="268"/>
      <c r="P3" s="268"/>
      <c r="Q3" s="268"/>
      <c r="R3" s="268"/>
      <c r="S3" s="268"/>
      <c r="T3" s="268"/>
      <c r="U3" s="268"/>
      <c r="V3" s="268"/>
    </row>
    <row r="4" spans="1:28" ht="13.5" customHeight="1" x14ac:dyDescent="0.3">
      <c r="A4" s="158"/>
      <c r="B4" s="182" t="s">
        <v>425</v>
      </c>
    </row>
    <row r="6" spans="1:28" ht="13.5" thickBot="1" x14ac:dyDescent="0.25"/>
    <row r="7" spans="1:28" x14ac:dyDescent="0.2">
      <c r="A7" s="269"/>
      <c r="B7" s="455" t="s">
        <v>179</v>
      </c>
      <c r="C7" s="440"/>
      <c r="D7" s="440"/>
      <c r="E7" s="452" t="s">
        <v>140</v>
      </c>
      <c r="F7" s="453"/>
      <c r="G7" s="453"/>
      <c r="H7" s="453"/>
      <c r="I7" s="453"/>
      <c r="J7" s="453"/>
      <c r="K7" s="454"/>
      <c r="L7" s="452" t="s">
        <v>141</v>
      </c>
      <c r="M7" s="453"/>
      <c r="N7" s="453"/>
      <c r="O7" s="453"/>
      <c r="P7" s="453"/>
      <c r="Q7" s="453"/>
      <c r="R7" s="454"/>
      <c r="S7" s="452" t="s">
        <v>142</v>
      </c>
      <c r="T7" s="453"/>
      <c r="U7" s="453"/>
      <c r="V7" s="453"/>
      <c r="W7" s="453"/>
      <c r="X7" s="453"/>
      <c r="Y7" s="454"/>
    </row>
    <row r="8" spans="1:28" ht="25.5" customHeight="1" x14ac:dyDescent="0.2">
      <c r="A8" s="270"/>
      <c r="B8" s="442"/>
      <c r="C8" s="442"/>
      <c r="D8" s="442"/>
      <c r="E8" s="189" t="s">
        <v>182</v>
      </c>
      <c r="F8" s="47" t="s">
        <v>495</v>
      </c>
      <c r="G8" s="47" t="s">
        <v>496</v>
      </c>
      <c r="H8" s="47" t="s">
        <v>394</v>
      </c>
      <c r="I8" s="47" t="s">
        <v>395</v>
      </c>
      <c r="J8" s="47" t="s">
        <v>396</v>
      </c>
      <c r="K8" s="160" t="s">
        <v>41</v>
      </c>
      <c r="L8" s="189" t="s">
        <v>182</v>
      </c>
      <c r="M8" s="47" t="s">
        <v>495</v>
      </c>
      <c r="N8" s="47" t="s">
        <v>496</v>
      </c>
      <c r="O8" s="47" t="s">
        <v>394</v>
      </c>
      <c r="P8" s="47" t="s">
        <v>395</v>
      </c>
      <c r="Q8" s="47" t="s">
        <v>396</v>
      </c>
      <c r="R8" s="160" t="s">
        <v>41</v>
      </c>
      <c r="S8" s="189" t="s">
        <v>182</v>
      </c>
      <c r="T8" s="47" t="s">
        <v>495</v>
      </c>
      <c r="U8" s="47" t="s">
        <v>496</v>
      </c>
      <c r="V8" s="47" t="s">
        <v>394</v>
      </c>
      <c r="W8" s="47" t="s">
        <v>395</v>
      </c>
      <c r="X8" s="47" t="s">
        <v>396</v>
      </c>
      <c r="Y8" s="191" t="s">
        <v>41</v>
      </c>
    </row>
    <row r="9" spans="1:28" ht="13.5" thickBot="1" x14ac:dyDescent="0.25">
      <c r="A9" s="271"/>
      <c r="B9" s="444"/>
      <c r="C9" s="444"/>
      <c r="D9" s="444"/>
      <c r="E9" s="193" t="s">
        <v>42</v>
      </c>
      <c r="F9" s="194" t="s">
        <v>43</v>
      </c>
      <c r="G9" s="195" t="s">
        <v>44</v>
      </c>
      <c r="H9" s="195" t="s">
        <v>45</v>
      </c>
      <c r="I9" s="195" t="s">
        <v>46</v>
      </c>
      <c r="J9" s="195" t="s">
        <v>47</v>
      </c>
      <c r="K9" s="196" t="s">
        <v>48</v>
      </c>
      <c r="L9" s="193" t="s">
        <v>49</v>
      </c>
      <c r="M9" s="194" t="s">
        <v>50</v>
      </c>
      <c r="N9" s="195" t="s">
        <v>51</v>
      </c>
      <c r="O9" s="195" t="s">
        <v>52</v>
      </c>
      <c r="P9" s="195" t="s">
        <v>53</v>
      </c>
      <c r="Q9" s="195" t="s">
        <v>54</v>
      </c>
      <c r="R9" s="196" t="s">
        <v>55</v>
      </c>
      <c r="S9" s="193" t="s">
        <v>56</v>
      </c>
      <c r="T9" s="194" t="s">
        <v>57</v>
      </c>
      <c r="U9" s="195" t="s">
        <v>58</v>
      </c>
      <c r="V9" s="195" t="s">
        <v>59</v>
      </c>
      <c r="W9" s="195" t="s">
        <v>60</v>
      </c>
      <c r="X9" s="195" t="s">
        <v>61</v>
      </c>
      <c r="Y9" s="196" t="s">
        <v>62</v>
      </c>
      <c r="Z9" s="121" t="s">
        <v>63</v>
      </c>
      <c r="AA9" s="121" t="s">
        <v>64</v>
      </c>
      <c r="AB9" s="121" t="s">
        <v>65</v>
      </c>
    </row>
    <row r="10" spans="1:28" x14ac:dyDescent="0.2">
      <c r="A10" s="271" t="s">
        <v>72</v>
      </c>
      <c r="B10" s="461" t="s">
        <v>73</v>
      </c>
      <c r="C10" s="462"/>
      <c r="D10" s="462"/>
      <c r="E10" s="109"/>
      <c r="F10" s="110"/>
      <c r="G10" s="111"/>
      <c r="H10" s="111"/>
      <c r="I10" s="111"/>
      <c r="J10" s="111"/>
      <c r="K10" s="112"/>
      <c r="L10" s="109"/>
      <c r="M10" s="110"/>
      <c r="N10" s="111"/>
      <c r="O10" s="111"/>
      <c r="P10" s="111"/>
      <c r="Q10" s="111"/>
      <c r="R10" s="112"/>
      <c r="S10" s="109"/>
      <c r="T10" s="110"/>
      <c r="U10" s="111"/>
      <c r="V10" s="111"/>
      <c r="W10" s="111"/>
      <c r="X10" s="111"/>
      <c r="Y10" s="113"/>
    </row>
    <row r="11" spans="1:28" x14ac:dyDescent="0.2">
      <c r="A11" s="202">
        <v>3</v>
      </c>
      <c r="B11" s="437" t="s">
        <v>500</v>
      </c>
      <c r="C11" s="438"/>
      <c r="D11" s="439"/>
      <c r="E11" s="234">
        <f>SUM(F11:K11)</f>
        <v>0</v>
      </c>
      <c r="F11" s="235">
        <f>IF((' פנסיוני א3'!D12+' פנסיוני א3'!K12)=0,0,(' פנסיוני א3'!D12+' פנסיוני א3'!K12)/(' פנסיוני א3'!$C$17+' פנסיוני א3'!$J$17))</f>
        <v>0</v>
      </c>
      <c r="G11" s="235">
        <f>IF((' פנסיוני א3'!E12+' פנסיוני א3'!L12)=0,0,(' פנסיוני א3'!E12+' פנסיוני א3'!L12)/(' פנסיוני א3'!$C$17+' פנסיוני א3'!$J$17))</f>
        <v>0</v>
      </c>
      <c r="H11" s="235">
        <f>IF((' פנסיוני א3'!F12+' פנסיוני א3'!M12)=0,0,(' פנסיוני א3'!F12+' פנסיוני א3'!M12)/(' פנסיוני א3'!$C$17+' פנסיוני א3'!$J$17))</f>
        <v>0</v>
      </c>
      <c r="I11" s="235">
        <f>IF((' פנסיוני א3'!G12+' פנסיוני א3'!N12)=0,0,(' פנסיוני א3'!G12+' פנסיוני א3'!N12)/(' פנסיוני א3'!$C$17+' פנסיוני א3'!$J$17))</f>
        <v>0</v>
      </c>
      <c r="J11" s="235">
        <f>IF((' פנסיוני א3'!H12+' פנסיוני א3'!O12)=0,0,(' פנסיוני א3'!H12+' פנסיוני א3'!O12)/(' פנסיוני א3'!$C$17+' פנסיוני א3'!$J$17))</f>
        <v>0</v>
      </c>
      <c r="K11" s="235">
        <f>IF((' פנסיוני א3'!I12+' פנסיוני א3'!P12)=0,0,(' פנסיוני א3'!I12+' פנסיוני א3'!P12)/(' פנסיוני א3'!$C$17+' פנסיוני א3'!$J$17))</f>
        <v>0</v>
      </c>
      <c r="L11" s="234">
        <f>SUM(M11:R11)</f>
        <v>0</v>
      </c>
      <c r="M11" s="235">
        <f>IF((' פנסיוני א3'!R12+' פנסיוני א3'!Y12)=0,0,(' פנסיוני א3'!R12+' פנסיוני א3'!Y12)/(' פנסיוני א3'!$Q$17+' פנסיוני א3'!$X$17))</f>
        <v>0</v>
      </c>
      <c r="N11" s="235">
        <f>IF((' פנסיוני א3'!S12+' פנסיוני א3'!Z12)=0,0,(' פנסיוני א3'!S12+' פנסיוני א3'!Z12)/(' פנסיוני א3'!$Q$17+' פנסיוני א3'!$X$17))</f>
        <v>0</v>
      </c>
      <c r="O11" s="235">
        <f>IF((' פנסיוני א3'!T12+' פנסיוני א3'!AA12)=0,0,(' פנסיוני א3'!T12+' פנסיוני א3'!AA12)/(' פנסיוני א3'!$Q$17+' פנסיוני א3'!$X$17))</f>
        <v>0</v>
      </c>
      <c r="P11" s="235">
        <f>IF((' פנסיוני א3'!U12+' פנסיוני א3'!AB12)=0,0,(' פנסיוני א3'!U12+' פנסיוני א3'!AB12)/(' פנסיוני א3'!$Q$17+' פנסיוני א3'!$X$17))</f>
        <v>0</v>
      </c>
      <c r="Q11" s="235">
        <f>IF((' פנסיוני א3'!V12+' פנסיוני א3'!AC12)=0,0,(' פנסיוני א3'!V12+' פנסיוני א3'!AC12)/(' פנסיוני א3'!$Q$17+' פנסיוני א3'!$X$17))</f>
        <v>0</v>
      </c>
      <c r="R11" s="235">
        <f>IF((' פנסיוני א3'!W12+' פנסיוני א3'!AD12)=0,0,(' פנסיוני א3'!W12+' פנסיוני א3'!AD12)/(' פנסיוני א3'!$Q$17+' פנסיוני א3'!$X$17))</f>
        <v>0</v>
      </c>
      <c r="S11" s="234">
        <f>SUM(T11:Y11)</f>
        <v>0</v>
      </c>
      <c r="T11" s="235">
        <f>IF(' פנסיוני א3'!AF12=0,0,' פנסיוני א3'!AF12/' פנסיוני א3'!$AE$17)</f>
        <v>0</v>
      </c>
      <c r="U11" s="235">
        <f>IF(' פנסיוני א3'!AG12=0,0,' פנסיוני א3'!AG12/' פנסיוני א3'!$AE$17)</f>
        <v>0</v>
      </c>
      <c r="V11" s="235">
        <f>IF(' פנסיוני א3'!AH12=0,0,' פנסיוני א3'!AH12/' פנסיוני א3'!$AE$17)</f>
        <v>0</v>
      </c>
      <c r="W11" s="235">
        <f>IF(' פנסיוני א3'!AI12=0,0,' פנסיוני א3'!AI12/' פנסיוני א3'!$AE$17)</f>
        <v>0</v>
      </c>
      <c r="X11" s="235">
        <f>IF(' פנסיוני א3'!AJ12=0,0,' פנסיוני א3'!AJ12/' פנסיוני א3'!$AE$17)</f>
        <v>0</v>
      </c>
      <c r="Y11" s="239">
        <f>IF(' פנסיוני א3'!AK12=0,0,' פנסיוני א3'!AK12/' פנסיוני א3'!$AE$17)</f>
        <v>0</v>
      </c>
    </row>
    <row r="12" spans="1:28" x14ac:dyDescent="0.2">
      <c r="A12" s="300" t="s">
        <v>522</v>
      </c>
      <c r="B12" s="437" t="s">
        <v>499</v>
      </c>
      <c r="C12" s="438"/>
      <c r="D12" s="439"/>
      <c r="E12" s="234">
        <f>SUM(F12:K12)</f>
        <v>0</v>
      </c>
      <c r="F12" s="235">
        <f>IF((' פנסיוני א3'!D13+' פנסיוני א3'!K13)=0,0,(' פנסיוני א3'!D13+' פנסיוני א3'!K13)/(' פנסיוני א3'!$C$17+' פנסיוני א3'!$J$17))</f>
        <v>0</v>
      </c>
      <c r="G12" s="235">
        <f>IF((' פנסיוני א3'!E13+' פנסיוני א3'!L13)=0,0,(' פנסיוני א3'!E13+' פנסיוני א3'!L13)/(' פנסיוני א3'!$C$17+' פנסיוני א3'!$J$17))</f>
        <v>0</v>
      </c>
      <c r="H12" s="235">
        <f>IF((' פנסיוני א3'!F13+' פנסיוני א3'!M13)=0,0,(' פנסיוני א3'!F13+' פנסיוני א3'!M13)/(' פנסיוני א3'!$C$17+' פנסיוני א3'!$J$17))</f>
        <v>0</v>
      </c>
      <c r="I12" s="235">
        <f>IF((' פנסיוני א3'!G13+' פנסיוני א3'!N13)=0,0,(' פנסיוני א3'!G13+' פנסיוני א3'!N13)/(' פנסיוני א3'!$C$17+' פנסיוני א3'!$J$17))</f>
        <v>0</v>
      </c>
      <c r="J12" s="235">
        <f>IF((' פנסיוני א3'!H13+' פנסיוני א3'!O13)=0,0,(' פנסיוני א3'!H13+' פנסיוני א3'!O13)/(' פנסיוני א3'!$C$17+' פנסיוני א3'!$J$17))</f>
        <v>0</v>
      </c>
      <c r="K12" s="235">
        <f>IF((' פנסיוני א3'!I13+' פנסיוני א3'!P13)=0,0,(' פנסיוני א3'!I13+' פנסיוני א3'!P13)/(' פנסיוני א3'!$C$17+' פנסיוני א3'!$J$17))</f>
        <v>0</v>
      </c>
      <c r="L12" s="234">
        <f>SUM(M12:R12)</f>
        <v>0</v>
      </c>
      <c r="M12" s="235">
        <f>IF((' פנסיוני א3'!R13+' פנסיוני א3'!Y13)=0,0,(' פנסיוני א3'!R13+' פנסיוני א3'!Y13)/(' פנסיוני א3'!$Q$17+' פנסיוני א3'!$X$17))</f>
        <v>0</v>
      </c>
      <c r="N12" s="235">
        <f>IF((' פנסיוני א3'!S13+' פנסיוני א3'!Z13)=0,0,(' פנסיוני א3'!S13+' פנסיוני א3'!Z13)/(' פנסיוני א3'!$Q$17+' פנסיוני א3'!$X$17))</f>
        <v>0</v>
      </c>
      <c r="O12" s="235">
        <f>IF((' פנסיוני א3'!T13+' פנסיוני א3'!AA13)=0,0,(' פנסיוני א3'!T13+' פנסיוני א3'!AA13)/(' פנסיוני א3'!$Q$17+' פנסיוני א3'!$X$17))</f>
        <v>0</v>
      </c>
      <c r="P12" s="235">
        <f>IF((' פנסיוני א3'!U13+' פנסיוני א3'!AB13)=0,0,(' פנסיוני א3'!U13+' פנסיוני א3'!AB13)/(' פנסיוני א3'!$Q$17+' פנסיוני א3'!$X$17))</f>
        <v>0</v>
      </c>
      <c r="Q12" s="235">
        <f>IF((' פנסיוני א3'!V13+' פנסיוני א3'!AC13)=0,0,(' פנסיוני א3'!V13+' פנסיוני א3'!AC13)/(' פנסיוני א3'!$Q$17+' פנסיוני א3'!$X$17))</f>
        <v>0</v>
      </c>
      <c r="R12" s="235">
        <f>IF((' פנסיוני א3'!W13+' פנסיוני א3'!AD13)=0,0,(' פנסיוני א3'!W13+' פנסיוני א3'!AD13)/(' פנסיוני א3'!$Q$17+' פנסיוני א3'!$X$17))</f>
        <v>0</v>
      </c>
      <c r="S12" s="234">
        <f>SUM(T12:Y12)</f>
        <v>0</v>
      </c>
      <c r="T12" s="235">
        <f>IF(' פנסיוני א3'!AF13=0,0,' פנסיוני א3'!AF13/' פנסיוני א3'!$AE$17)</f>
        <v>0</v>
      </c>
      <c r="U12" s="235">
        <f>IF(' פנסיוני א3'!AG13=0,0,' פנסיוני א3'!AG13/' פנסיוני א3'!$AE$17)</f>
        <v>0</v>
      </c>
      <c r="V12" s="235">
        <f>IF(' פנסיוני א3'!AH13=0,0,' פנסיוני א3'!AH13/' פנסיוני א3'!$AE$17)</f>
        <v>0</v>
      </c>
      <c r="W12" s="235">
        <f>IF(' פנסיוני א3'!AI13=0,0,' פנסיוני א3'!AI13/' פנסיוני א3'!$AE$17)</f>
        <v>0</v>
      </c>
      <c r="X12" s="235">
        <f>IF(' פנסיוני א3'!AJ13=0,0,' פנסיוני א3'!AJ13/' פנסיוני א3'!$AE$17)</f>
        <v>0</v>
      </c>
      <c r="Y12" s="239">
        <f>IF(' פנסיוני א3'!AK13=0,0,' פנסיוני א3'!AK13/' פנסיוני א3'!$AE$17)</f>
        <v>0</v>
      </c>
    </row>
    <row r="13" spans="1:28" x14ac:dyDescent="0.2">
      <c r="A13" s="202">
        <v>4</v>
      </c>
      <c r="B13" s="203" t="s">
        <v>77</v>
      </c>
      <c r="C13" s="272"/>
      <c r="D13" s="273"/>
      <c r="E13" s="78">
        <f>SUM(F13:K13)</f>
        <v>0</v>
      </c>
      <c r="F13" s="79">
        <f>IF((' פנסיוני א3'!D14+' פנסיוני א3'!K14)=0,0,(' פנסיוני א3'!D14+' פנסיוני א3'!K14)/(' פנסיוני א3'!$C$17+' פנסיוני א3'!$J$17))</f>
        <v>0</v>
      </c>
      <c r="G13" s="79">
        <f>IF((' פנסיוני א3'!E14+' פנסיוני א3'!L14)=0,0,(' פנסיוני א3'!E14+' פנסיוני א3'!L14)/(' פנסיוני א3'!$C$17+' פנסיוני א3'!$J$17))</f>
        <v>0</v>
      </c>
      <c r="H13" s="79">
        <f>IF((' פנסיוני א3'!F14+' פנסיוני א3'!M14)=0,0,(' פנסיוני א3'!F14+' פנסיוני א3'!M14)/(' פנסיוני א3'!$C$17+' פנסיוני א3'!$J$17))</f>
        <v>0</v>
      </c>
      <c r="I13" s="79">
        <f>IF((' פנסיוני א3'!G14+' פנסיוני א3'!N14)=0,0,(' פנסיוני א3'!G14+' פנסיוני א3'!N14)/(' פנסיוני א3'!$C$17+' פנסיוני א3'!$J$17))</f>
        <v>0</v>
      </c>
      <c r="J13" s="79">
        <f>IF((' פנסיוני א3'!H14+' פנסיוני א3'!O14)=0,0,(' פנסיוני א3'!H14+' פנסיוני א3'!O14)/(' פנסיוני א3'!$C$17+' פנסיוני א3'!$J$17))</f>
        <v>0</v>
      </c>
      <c r="K13" s="79">
        <f>IF((' פנסיוני א3'!I14+' פנסיוני א3'!P14)=0,0,(' פנסיוני א3'!I14+' פנסיוני א3'!P14)/(' פנסיוני א3'!$C$17+' פנסיוני א3'!$J$17))</f>
        <v>0</v>
      </c>
      <c r="L13" s="78">
        <f>SUM(M13:R13)</f>
        <v>0</v>
      </c>
      <c r="M13" s="79">
        <f>IF((' פנסיוני א3'!R14+' פנסיוני א3'!Y14)=0,0,(' פנסיוני א3'!R14+' פנסיוני א3'!Y14)/(' פנסיוני א3'!$Q$17+' פנסיוני א3'!$X$17))</f>
        <v>0</v>
      </c>
      <c r="N13" s="79">
        <f>IF((' פנסיוני א3'!S14+' פנסיוני א3'!Z14)=0,0,(' פנסיוני א3'!S14+' פנסיוני א3'!Z14)/(' פנסיוני א3'!$Q$17+' פנסיוני א3'!$X$17))</f>
        <v>0</v>
      </c>
      <c r="O13" s="79">
        <f>IF((' פנסיוני א3'!T14+' פנסיוני א3'!AA14)=0,0,(' פנסיוני א3'!T14+' פנסיוני א3'!AA14)/(' פנסיוני א3'!$Q$17+' פנסיוני א3'!$X$17))</f>
        <v>0</v>
      </c>
      <c r="P13" s="79">
        <f>IF((' פנסיוני א3'!U14+' פנסיוני א3'!AB14)=0,0,(' פנסיוני א3'!U14+' פנסיוני א3'!AB14)/(' פנסיוני א3'!$Q$17+' פנסיוני א3'!$X$17))</f>
        <v>0</v>
      </c>
      <c r="Q13" s="79">
        <f>IF((' פנסיוני א3'!V14+' פנסיוני א3'!AC14)=0,0,(' פנסיוני א3'!V14+' פנסיוני א3'!AC14)/(' פנסיוני א3'!$Q$17+' פנסיוני א3'!$X$17))</f>
        <v>0</v>
      </c>
      <c r="R13" s="79">
        <f>IF((' פנסיוני א3'!W14+' פנסיוני א3'!AD14)=0,0,(' פנסיוני א3'!W14+' פנסיוני א3'!AD14)/(' פנסיוני א3'!$Q$17+' פנסיוני א3'!$X$17))</f>
        <v>0</v>
      </c>
      <c r="S13" s="78">
        <f>SUM(T13:Y13)</f>
        <v>0</v>
      </c>
      <c r="T13" s="79">
        <f>IF(' פנסיוני א3'!AF14=0,0,' פנסיוני א3'!AF14/' פנסיוני א3'!$AE$17)</f>
        <v>0</v>
      </c>
      <c r="U13" s="79">
        <f>IF(' פנסיוני א3'!AG14=0,0,' פנסיוני א3'!AG14/' פנסיוני א3'!$AE$17)</f>
        <v>0</v>
      </c>
      <c r="V13" s="79">
        <f>IF(' פנסיוני א3'!AH14=0,0,' פנסיוני א3'!AH14/' פנסיוני א3'!$AE$17)</f>
        <v>0</v>
      </c>
      <c r="W13" s="79">
        <f>IF(' פנסיוני א3'!AI14=0,0,' פנסיוני א3'!AI14/' פנסיוני א3'!$AE$17)</f>
        <v>0</v>
      </c>
      <c r="X13" s="79">
        <f>IF(' פנסיוני א3'!AJ14=0,0,' פנסיוני א3'!AJ14/' פנסיוני א3'!$AE$17)</f>
        <v>0</v>
      </c>
      <c r="Y13" s="81">
        <f>IF(' פנסיוני א3'!AK14=0,0,' פנסיוני א3'!AK14/' פנסיוני א3'!$AE$17)</f>
        <v>0</v>
      </c>
    </row>
    <row r="14" spans="1:28" x14ac:dyDescent="0.2">
      <c r="A14" s="202">
        <v>5</v>
      </c>
      <c r="B14" s="298" t="s">
        <v>78</v>
      </c>
      <c r="C14" s="299"/>
      <c r="D14" s="299"/>
      <c r="E14" s="78">
        <f>SUM(F14:K14)</f>
        <v>0</v>
      </c>
      <c r="F14" s="79">
        <f>IF((' פנסיוני א3'!D15+' פנסיוני א3'!K15)=0,0,(' פנסיוני א3'!D15+' פנסיוני א3'!K15)/(' פנסיוני א3'!$C$17+' פנסיוני א3'!$J$17))</f>
        <v>0</v>
      </c>
      <c r="G14" s="79">
        <f>IF((' פנסיוני א3'!E15+' פנסיוני א3'!L15)=0,0,(' פנסיוני א3'!E15+' פנסיוני א3'!L15)/(' פנסיוני א3'!$C$17+' פנסיוני א3'!$J$17))</f>
        <v>0</v>
      </c>
      <c r="H14" s="79">
        <f>IF((' פנסיוני א3'!F15+' פנסיוני א3'!M15)=0,0,(' פנסיוני א3'!F15+' פנסיוני א3'!M15)/(' פנסיוני א3'!$C$17+' פנסיוני א3'!$J$17))</f>
        <v>0</v>
      </c>
      <c r="I14" s="79">
        <f>IF((' פנסיוני א3'!G15+' פנסיוני א3'!N15)=0,0,(' פנסיוני א3'!G15+' פנסיוני א3'!N15)/(' פנסיוני א3'!$C$17+' פנסיוני א3'!$J$17))</f>
        <v>0</v>
      </c>
      <c r="J14" s="79">
        <f>IF((' פנסיוני א3'!H15+' פנסיוני א3'!O15)=0,0,(' פנסיוני א3'!H15+' פנסיוני א3'!O15)/(' פנסיוני א3'!$C$17+' פנסיוני א3'!$J$17))</f>
        <v>0</v>
      </c>
      <c r="K14" s="79">
        <f>IF((' פנסיוני א3'!I15+' פנסיוני א3'!P15)=0,0,(' פנסיוני א3'!I15+' פנסיוני א3'!P15)/(' פנסיוני א3'!$C$17+' פנסיוני א3'!$J$17))</f>
        <v>0</v>
      </c>
      <c r="L14" s="78">
        <f>SUM(M14:R14)</f>
        <v>0</v>
      </c>
      <c r="M14" s="79">
        <f>IF((' פנסיוני א3'!R15+' פנסיוני א3'!Y15)=0,0,(' פנסיוני א3'!R15+' פנסיוני א3'!Y15)/(' פנסיוני א3'!$Q$17+' פנסיוני א3'!$X$17))</f>
        <v>0</v>
      </c>
      <c r="N14" s="79">
        <f>IF((' פנסיוני א3'!S15+' פנסיוני א3'!Z15)=0,0,(' פנסיוני א3'!S15+' פנסיוני א3'!Z15)/(' פנסיוני א3'!$Q$17+' פנסיוני א3'!$X$17))</f>
        <v>0</v>
      </c>
      <c r="O14" s="79">
        <f>IF((' פנסיוני א3'!T15+' פנסיוני א3'!AA15)=0,0,(' פנסיוני א3'!T15+' פנסיוני א3'!AA15)/(' פנסיוני א3'!$Q$17+' פנסיוני א3'!$X$17))</f>
        <v>0</v>
      </c>
      <c r="P14" s="79">
        <f>IF((' פנסיוני א3'!U15+' פנסיוני א3'!AB15)=0,0,(' פנסיוני א3'!U15+' פנסיוני א3'!AB15)/(' פנסיוני א3'!$Q$17+' פנסיוני א3'!$X$17))</f>
        <v>0</v>
      </c>
      <c r="Q14" s="79">
        <f>IF((' פנסיוני א3'!V15+' פנסיוני א3'!AC15)=0,0,(' פנסיוני א3'!V15+' פנסיוני א3'!AC15)/(' פנסיוני א3'!$Q$17+' פנסיוני א3'!$X$17))</f>
        <v>0</v>
      </c>
      <c r="R14" s="79">
        <f>IF((' פנסיוני א3'!W15+' פנסיוני א3'!AD15)=0,0,(' פנסיוני א3'!W15+' פנסיוני א3'!AD15)/(' פנסיוני א3'!$Q$17+' פנסיוני א3'!$X$17))</f>
        <v>0</v>
      </c>
      <c r="S14" s="78">
        <f>SUM(T14:Y14)</f>
        <v>0</v>
      </c>
      <c r="T14" s="79">
        <f>IF(' פנסיוני א3'!AF15=0,0,' פנסיוני א3'!AF15/' פנסיוני א3'!$AE$17)</f>
        <v>0</v>
      </c>
      <c r="U14" s="79">
        <f>IF(' פנסיוני א3'!AG15=0,0,' פנסיוני א3'!AG15/' פנסיוני א3'!$AE$17)</f>
        <v>0</v>
      </c>
      <c r="V14" s="79">
        <f>IF(' פנסיוני א3'!AH15=0,0,' פנסיוני א3'!AH15/' פנסיוני א3'!$AE$17)</f>
        <v>0</v>
      </c>
      <c r="W14" s="79">
        <f>IF(' פנסיוני א3'!AI15=0,0,' פנסיוני א3'!AI15/' פנסיוני א3'!$AE$17)</f>
        <v>0</v>
      </c>
      <c r="X14" s="79">
        <f>IF(' פנסיוני א3'!AJ15=0,0,' פנסיוני א3'!AJ15/' פנסיוני א3'!$AE$17)</f>
        <v>0</v>
      </c>
      <c r="Y14" s="81">
        <f>IF(' פנסיוני א3'!AK15=0,0,' פנסיוני א3'!AK15/' פנסיוני א3'!$AE$17)</f>
        <v>0</v>
      </c>
    </row>
    <row r="15" spans="1:28" x14ac:dyDescent="0.2">
      <c r="A15" s="202">
        <v>6</v>
      </c>
      <c r="B15" s="298" t="s">
        <v>79</v>
      </c>
      <c r="C15" s="299"/>
      <c r="D15" s="299"/>
      <c r="E15" s="78">
        <f>SUM(F15:K15)</f>
        <v>0</v>
      </c>
      <c r="F15" s="79">
        <f>IF((' פנסיוני א3'!D16+' פנסיוני א3'!K16)=0,0,(' פנסיוני א3'!D16+' פנסיוני א3'!K16)/(' פנסיוני א3'!$C$17+' פנסיוני א3'!$J$17))</f>
        <v>0</v>
      </c>
      <c r="G15" s="79">
        <f>IF((' פנסיוני א3'!E16+' פנסיוני א3'!L16)=0,0,(' פנסיוני א3'!E16+' פנסיוני א3'!L16)/(' פנסיוני א3'!$C$17+' פנסיוני א3'!$J$17))</f>
        <v>0</v>
      </c>
      <c r="H15" s="79">
        <f>IF((' פנסיוני א3'!F16+' פנסיוני א3'!M16)=0,0,(' פנסיוני א3'!F16+' פנסיוני א3'!M16)/(' פנסיוני א3'!$C$17+' פנסיוני א3'!$J$17))</f>
        <v>0</v>
      </c>
      <c r="I15" s="79">
        <f>IF((' פנסיוני א3'!G16+' פנסיוני א3'!N16)=0,0,(' פנסיוני א3'!G16+' פנסיוני א3'!N16)/(' פנסיוני א3'!$C$17+' פנסיוני א3'!$J$17))</f>
        <v>0</v>
      </c>
      <c r="J15" s="79">
        <f>IF((' פנסיוני א3'!H16+' פנסיוני א3'!O16)=0,0,(' פנסיוני א3'!H16+' פנסיוני א3'!O16)/(' פנסיוני א3'!$C$17+' פנסיוני א3'!$J$17))</f>
        <v>0</v>
      </c>
      <c r="K15" s="79">
        <f>IF((' פנסיוני א3'!I16+' פנסיוני א3'!P16)=0,0,(' פנסיוני א3'!I16+' פנסיוני א3'!P16)/(' פנסיוני א3'!$C$17+' פנסיוני א3'!$J$17))</f>
        <v>0</v>
      </c>
      <c r="L15" s="78">
        <f>SUM(M15:R15)</f>
        <v>0</v>
      </c>
      <c r="M15" s="79">
        <f>IF((' פנסיוני א3'!R16+' פנסיוני א3'!Y16)=0,0,(' פנסיוני א3'!R16+' פנסיוני א3'!Y16)/(' פנסיוני א3'!$Q$17+' פנסיוני א3'!$X$17))</f>
        <v>0</v>
      </c>
      <c r="N15" s="79">
        <f>IF((' פנסיוני א3'!S16+' פנסיוני א3'!Z16)=0,0,(' פנסיוני א3'!S16+' פנסיוני א3'!Z16)/(' פנסיוני א3'!$Q$17+' פנסיוני א3'!$X$17))</f>
        <v>0</v>
      </c>
      <c r="O15" s="79">
        <f>IF((' פנסיוני א3'!T16+' פנסיוני א3'!AA16)=0,0,(' פנסיוני א3'!T16+' פנסיוני א3'!AA16)/(' פנסיוני א3'!$Q$17+' פנסיוני א3'!$X$17))</f>
        <v>0</v>
      </c>
      <c r="P15" s="79">
        <f>IF((' פנסיוני א3'!U16+' פנסיוני א3'!AB16)=0,0,(' פנסיוני א3'!U16+' פנסיוני א3'!AB16)/(' פנסיוני א3'!$Q$17+' פנסיוני א3'!$X$17))</f>
        <v>0</v>
      </c>
      <c r="Q15" s="79">
        <f>IF((' פנסיוני א3'!V16+' פנסיוני א3'!AC16)=0,0,(' פנסיוני א3'!V16+' פנסיוני א3'!AC16)/(' פנסיוני א3'!$Q$17+' פנסיוני א3'!$X$17))</f>
        <v>0</v>
      </c>
      <c r="R15" s="79">
        <f>IF((' פנסיוני א3'!W16+' פנסיוני א3'!AD16)=0,0,(' פנסיוני א3'!W16+' פנסיוני א3'!AD16)/(' פנסיוני א3'!$Q$17+' פנסיוני א3'!$X$17))</f>
        <v>0</v>
      </c>
      <c r="S15" s="78">
        <f>SUM(T15:Y15)</f>
        <v>0</v>
      </c>
      <c r="T15" s="79">
        <f>IF(' פנסיוני א3'!AF16=0,0,' פנסיוני א3'!AF16/' פנסיוני א3'!$AE$17)</f>
        <v>0</v>
      </c>
      <c r="U15" s="79">
        <f>IF(' פנסיוני א3'!AG16=0,0,' פנסיוני א3'!AG16/' פנסיוני א3'!$AE$17)</f>
        <v>0</v>
      </c>
      <c r="V15" s="79">
        <f>IF(' פנסיוני א3'!AH16=0,0,' פנסיוני א3'!AH16/' פנסיוני א3'!$AE$17)</f>
        <v>0</v>
      </c>
      <c r="W15" s="79">
        <f>IF(' פנסיוני א3'!AI16=0,0,' פנסיוני א3'!AI16/' פנסיוני א3'!$AE$17)</f>
        <v>0</v>
      </c>
      <c r="X15" s="79">
        <f>IF(' פנסיוני א3'!AJ16=0,0,' פנסיוני א3'!AJ16/' פנסיוני א3'!$AE$17)</f>
        <v>0</v>
      </c>
      <c r="Y15" s="81">
        <f>IF(' פנסיוני א3'!AK16=0,0,' פנסיוני א3'!AK16/' פנסיוני א3'!$AE$17)</f>
        <v>0</v>
      </c>
    </row>
    <row r="16" spans="1:28" x14ac:dyDescent="0.2">
      <c r="A16" s="202">
        <v>7</v>
      </c>
      <c r="B16" s="296" t="s">
        <v>523</v>
      </c>
      <c r="C16" s="297"/>
      <c r="D16" s="297"/>
      <c r="E16" s="234">
        <f>SUM(E11:E15)</f>
        <v>0</v>
      </c>
      <c r="F16" s="237">
        <f t="shared" ref="F16:K16" si="0">SUM(F11:F15)</f>
        <v>0</v>
      </c>
      <c r="G16" s="237">
        <f t="shared" si="0"/>
        <v>0</v>
      </c>
      <c r="H16" s="237">
        <f t="shared" si="0"/>
        <v>0</v>
      </c>
      <c r="I16" s="237">
        <f t="shared" si="0"/>
        <v>0</v>
      </c>
      <c r="J16" s="237">
        <f t="shared" si="0"/>
        <v>0</v>
      </c>
      <c r="K16" s="238">
        <f t="shared" si="0"/>
        <v>0</v>
      </c>
      <c r="L16" s="234">
        <f>SUM(L11:L15)</f>
        <v>0</v>
      </c>
      <c r="M16" s="237">
        <f t="shared" ref="M16:R16" si="1">SUM(M11:M15)</f>
        <v>0</v>
      </c>
      <c r="N16" s="237">
        <f t="shared" si="1"/>
        <v>0</v>
      </c>
      <c r="O16" s="237">
        <f t="shared" si="1"/>
        <v>0</v>
      </c>
      <c r="P16" s="237">
        <f t="shared" si="1"/>
        <v>0</v>
      </c>
      <c r="Q16" s="237">
        <f t="shared" si="1"/>
        <v>0</v>
      </c>
      <c r="R16" s="238">
        <f t="shared" si="1"/>
        <v>0</v>
      </c>
      <c r="S16" s="234">
        <f>SUM(S11:S15)</f>
        <v>0</v>
      </c>
      <c r="T16" s="237">
        <f t="shared" ref="T16:Y16" si="2">SUM(T11:T15)</f>
        <v>0</v>
      </c>
      <c r="U16" s="237">
        <f t="shared" si="2"/>
        <v>0</v>
      </c>
      <c r="V16" s="237">
        <f t="shared" si="2"/>
        <v>0</v>
      </c>
      <c r="W16" s="237">
        <f t="shared" si="2"/>
        <v>0</v>
      </c>
      <c r="X16" s="237">
        <f t="shared" si="2"/>
        <v>0</v>
      </c>
      <c r="Y16" s="238">
        <f t="shared" si="2"/>
        <v>0</v>
      </c>
    </row>
    <row r="17" spans="1:25" x14ac:dyDescent="0.2">
      <c r="A17" s="205" t="s">
        <v>80</v>
      </c>
      <c r="B17" s="475" t="s">
        <v>184</v>
      </c>
      <c r="C17" s="476"/>
      <c r="D17" s="476"/>
      <c r="E17" s="86"/>
      <c r="F17" s="87"/>
      <c r="G17" s="88"/>
      <c r="H17" s="88"/>
      <c r="I17" s="88"/>
      <c r="J17" s="88"/>
      <c r="K17" s="89"/>
      <c r="L17" s="86"/>
      <c r="M17" s="87"/>
      <c r="N17" s="88"/>
      <c r="O17" s="88"/>
      <c r="P17" s="88"/>
      <c r="Q17" s="88"/>
      <c r="R17" s="89"/>
      <c r="S17" s="86"/>
      <c r="T17" s="87"/>
      <c r="U17" s="88"/>
      <c r="V17" s="88"/>
      <c r="W17" s="88"/>
      <c r="X17" s="88"/>
      <c r="Y17" s="89"/>
    </row>
    <row r="18" spans="1:25" x14ac:dyDescent="0.2">
      <c r="A18" s="202">
        <v>1</v>
      </c>
      <c r="B18" s="463" t="s">
        <v>76</v>
      </c>
      <c r="C18" s="464"/>
      <c r="D18" s="465"/>
      <c r="E18" s="78">
        <f>SUM(F18:K18)</f>
        <v>0</v>
      </c>
      <c r="F18" s="79">
        <f>IF((' פנסיוני א3'!D20+' פנסיוני א3'!K20)=0,0,(' פנסיוני א3'!D20+' פנסיוני א3'!K20)/(' פנסיוני א3'!$C$22+' פנסיוני א3'!$J$22))</f>
        <v>0</v>
      </c>
      <c r="G18" s="79">
        <f>IF((' פנסיוני א3'!E20+' פנסיוני א3'!L20)=0,0,(' פנסיוני א3'!E20+' פנסיוני א3'!L20)/(' פנסיוני א3'!$C$22+' פנסיוני א3'!$J$22))</f>
        <v>0</v>
      </c>
      <c r="H18" s="79">
        <f>IF((' פנסיוני א3'!F20+' פנסיוני א3'!M20)=0,0,(' פנסיוני א3'!F20+' פנסיוני א3'!M20)/(' פנסיוני א3'!$C$22+' פנסיוני א3'!$J$22))</f>
        <v>0</v>
      </c>
      <c r="I18" s="79">
        <f>IF((' פנסיוני א3'!G20+' פנסיוני א3'!N20)=0,0,(' פנסיוני א3'!G20+' פנסיוני א3'!N20)/(' פנסיוני א3'!$C$22+' פנסיוני א3'!$J$22))</f>
        <v>0</v>
      </c>
      <c r="J18" s="79">
        <f>IF((' פנסיוני א3'!H20+' פנסיוני א3'!O20)=0,0,(' פנסיוני א3'!H20+' פנסיוני א3'!O20)/(' פנסיוני א3'!$C$22+' פנסיוני א3'!$J$22))</f>
        <v>0</v>
      </c>
      <c r="K18" s="79">
        <f>IF((' פנסיוני א3'!I20+' פנסיוני א3'!P20)=0,0,(' פנסיוני א3'!I20+' פנסיוני א3'!P20)/(' פנסיוני א3'!$C$22+' פנסיוני א3'!$J$22))</f>
        <v>0</v>
      </c>
      <c r="L18" s="78">
        <f>SUM(M18:R18)</f>
        <v>0</v>
      </c>
      <c r="M18" s="79">
        <f>IF((' פנסיוני א3'!R20+' פנסיוני א3'!Y20)=0,0,(' פנסיוני א3'!R20+' פנסיוני א3'!Y20)/(' פנסיוני א3'!$Q$22+' פנסיוני א3'!$X$22))</f>
        <v>0</v>
      </c>
      <c r="N18" s="79">
        <f>IF((' פנסיוני א3'!S20+' פנסיוני א3'!Z20)=0,0,(' פנסיוני א3'!S20+' פנסיוני א3'!Z20)/(' פנסיוני א3'!$Q$22+' פנסיוני א3'!$X$22))</f>
        <v>0</v>
      </c>
      <c r="O18" s="79">
        <f>IF((' פנסיוני א3'!T20+' פנסיוני א3'!AA20)=0,0,(' פנסיוני א3'!T20+' פנסיוני א3'!AA20)/(' פנסיוני א3'!$Q$22+' פנסיוני א3'!$X$22))</f>
        <v>0</v>
      </c>
      <c r="P18" s="79">
        <f>IF((' פנסיוני א3'!U20+' פנסיוני א3'!AB20)=0,0,(' פנסיוני א3'!U20+' פנסיוני א3'!AB20)/(' פנסיוני א3'!$Q$22+' פנסיוני א3'!$X$22))</f>
        <v>0</v>
      </c>
      <c r="Q18" s="79">
        <f>IF((' פנסיוני א3'!V20+' פנסיוני א3'!AC20)=0,0,(' פנסיוני א3'!V20+' פנסיוני א3'!AC20)/(' פנסיוני א3'!$Q$22+' פנסיוני א3'!$X$22))</f>
        <v>0</v>
      </c>
      <c r="R18" s="79">
        <f>IF((' פנסיוני א3'!W20+' פנסיוני א3'!AD20)=0,0,(' פנסיוני א3'!W20+' פנסיוני א3'!AD20)/(' פנסיוני א3'!$Q$22+' פנסיוני א3'!$X$22))</f>
        <v>0</v>
      </c>
      <c r="S18" s="78">
        <f>SUM(T18:Y18)</f>
        <v>0</v>
      </c>
      <c r="T18" s="79">
        <f>IF(' פנסיוני א3'!AF20=0,0,' פנסיוני א3'!AF20/' פנסיוני א3'!$AE$22)</f>
        <v>0</v>
      </c>
      <c r="U18" s="79">
        <f>IF(' פנסיוני א3'!AG20=0,0,' פנסיוני א3'!AG20/' פנסיוני א3'!$AE$22)</f>
        <v>0</v>
      </c>
      <c r="V18" s="79">
        <f>IF(' פנסיוני א3'!AH20=0,0,' פנסיוני א3'!AH20/' פנסיוני א3'!$AE$22)</f>
        <v>0</v>
      </c>
      <c r="W18" s="79">
        <f>IF(' פנסיוני א3'!AI20=0,0,' פנסיוני א3'!AI20/' פנסיוני א3'!$AE$22)</f>
        <v>0</v>
      </c>
      <c r="X18" s="79">
        <f>IF(' פנסיוני א3'!AJ20=0,0,' פנסיוני א3'!AJ20/' פנסיוני א3'!$AE$22)</f>
        <v>0</v>
      </c>
      <c r="Y18" s="81">
        <f>IF(' פנסיוני א3'!AK20=0,0,' פנסיוני א3'!AK20/' פנסיוני א3'!$AE$22)</f>
        <v>0</v>
      </c>
    </row>
    <row r="19" spans="1:25" x14ac:dyDescent="0.2">
      <c r="A19" s="202">
        <v>2</v>
      </c>
      <c r="B19" s="463" t="s">
        <v>77</v>
      </c>
      <c r="C19" s="464"/>
      <c r="D19" s="465"/>
      <c r="E19" s="78">
        <f>SUM(F19:K19)</f>
        <v>0</v>
      </c>
      <c r="F19" s="79">
        <f>IF((' פנסיוני א3'!D21+' פנסיוני א3'!K21)=0,0,(' פנסיוני א3'!D21+' פנסיוני א3'!K21)/(' פנסיוני א3'!$C$22+' פנסיוני א3'!$J$22))</f>
        <v>0</v>
      </c>
      <c r="G19" s="79">
        <f>IF((' פנסיוני א3'!E21+' פנסיוני א3'!L21)=0,0,(' פנסיוני א3'!E21+' פנסיוני א3'!L21)/(' פנסיוני א3'!$C$22+' פנסיוני א3'!$J$22))</f>
        <v>0</v>
      </c>
      <c r="H19" s="79">
        <f>IF((' פנסיוני א3'!F21+' פנסיוני א3'!M21)=0,0,(' פנסיוני א3'!F21+' פנסיוני א3'!M21)/(' פנסיוני א3'!$C$22+' פנסיוני א3'!$J$22))</f>
        <v>0</v>
      </c>
      <c r="I19" s="79">
        <f>IF((' פנסיוני א3'!G21+' פנסיוני א3'!N21)=0,0,(' פנסיוני א3'!G21+' פנסיוני א3'!N21)/(' פנסיוני א3'!$C$22+' פנסיוני א3'!$J$22))</f>
        <v>0</v>
      </c>
      <c r="J19" s="79">
        <f>IF((' פנסיוני א3'!H21+' פנסיוני א3'!O21)=0,0,(' פנסיוני א3'!H21+' פנסיוני א3'!O21)/(' פנסיוני א3'!$C$22+' פנסיוני א3'!$J$22))</f>
        <v>0</v>
      </c>
      <c r="K19" s="79">
        <f>IF((' פנסיוני א3'!I21+' פנסיוני א3'!P21)=0,0,(' פנסיוני א3'!I21+' פנסיוני א3'!P21)/(' פנסיוני א3'!$C$22+' פנסיוני א3'!$J$22))</f>
        <v>0</v>
      </c>
      <c r="L19" s="78">
        <f>SUM(M19:R19)</f>
        <v>0</v>
      </c>
      <c r="M19" s="79">
        <f>IF((' פנסיוני א3'!R21+' פנסיוני א3'!Y21)=0,0,(' פנסיוני א3'!R21+' פנסיוני א3'!Y21)/(' פנסיוני א3'!$Q$22+' פנסיוני א3'!$X$22))</f>
        <v>0</v>
      </c>
      <c r="N19" s="79">
        <f>IF((' פנסיוני א3'!S21+' פנסיוני א3'!Z21)=0,0,(' פנסיוני א3'!S21+' פנסיוני א3'!Z21)/(' פנסיוני א3'!$Q$22+' פנסיוני א3'!$X$22))</f>
        <v>0</v>
      </c>
      <c r="O19" s="79">
        <f>IF((' פנסיוני א3'!T21+' פנסיוני א3'!AA21)=0,0,(' פנסיוני א3'!T21+' פנסיוני א3'!AA21)/(' פנסיוני א3'!$Q$22+' פנסיוני א3'!$X$22))</f>
        <v>0</v>
      </c>
      <c r="P19" s="79">
        <f>IF((' פנסיוני א3'!U21+' פנסיוני א3'!AB21)=0,0,(' פנסיוני א3'!U21+' פנסיוני א3'!AB21)/(' פנסיוני א3'!$Q$22+' פנסיוני א3'!$X$22))</f>
        <v>0</v>
      </c>
      <c r="Q19" s="79">
        <f>IF((' פנסיוני א3'!V21+' פנסיוני א3'!AC21)=0,0,(' פנסיוני א3'!V21+' פנסיוני א3'!AC21)/(' פנסיוני א3'!$Q$22+' פנסיוני א3'!$X$22))</f>
        <v>0</v>
      </c>
      <c r="R19" s="79">
        <f>IF((' פנסיוני א3'!W21+' פנסיוני א3'!AD21)=0,0,(' פנסיוני א3'!W21+' פנסיוני א3'!AD21)/(' פנסיוני א3'!$Q$22+' פנסיוני א3'!$X$22))</f>
        <v>0</v>
      </c>
      <c r="S19" s="78">
        <f>SUM(T19:Y19)</f>
        <v>0</v>
      </c>
      <c r="T19" s="79">
        <f>IF(' פנסיוני א3'!AF21=0,0,' פנסיוני א3'!AF21/' פנסיוני א3'!$AE$22)</f>
        <v>0</v>
      </c>
      <c r="U19" s="79">
        <f>IF(' פנסיוני א3'!AG21=0,0,' פנסיוני א3'!AG21/' פנסיוני א3'!$AE$22)</f>
        <v>0</v>
      </c>
      <c r="V19" s="79">
        <f>IF(' פנסיוני א3'!AH21=0,0,' פנסיוני א3'!AH21/' פנסיוני א3'!$AE$22)</f>
        <v>0</v>
      </c>
      <c r="W19" s="79">
        <f>IF(' פנסיוני א3'!AI21=0,0,' פנסיוני א3'!AI21/' פנסיוני א3'!$AE$22)</f>
        <v>0</v>
      </c>
      <c r="X19" s="79">
        <f>IF(' פנסיוני א3'!AJ21=0,0,' פנסיוני א3'!AJ21/' פנסיוני א3'!$AE$22)</f>
        <v>0</v>
      </c>
      <c r="Y19" s="81">
        <f>IF(' פנסיוני א3'!AK21=0,0,' פנסיוני א3'!AK21/' פנסיוני א3'!$AE$22)</f>
        <v>0</v>
      </c>
    </row>
    <row r="20" spans="1:25" x14ac:dyDescent="0.2">
      <c r="A20" s="202">
        <v>3</v>
      </c>
      <c r="B20" s="466" t="s">
        <v>82</v>
      </c>
      <c r="C20" s="467"/>
      <c r="D20" s="467"/>
      <c r="E20" s="78">
        <f>SUM(E18:E19)</f>
        <v>0</v>
      </c>
      <c r="F20" s="92">
        <f t="shared" ref="F20:Y20" si="3">SUM(F18:F19)</f>
        <v>0</v>
      </c>
      <c r="G20" s="92">
        <f t="shared" si="3"/>
        <v>0</v>
      </c>
      <c r="H20" s="92">
        <f t="shared" si="3"/>
        <v>0</v>
      </c>
      <c r="I20" s="92">
        <f t="shared" si="3"/>
        <v>0</v>
      </c>
      <c r="J20" s="92">
        <f t="shared" si="3"/>
        <v>0</v>
      </c>
      <c r="K20" s="83">
        <f t="shared" si="3"/>
        <v>0</v>
      </c>
      <c r="L20" s="78">
        <f t="shared" ref="L20" si="4">SUM(L18:L19)</f>
        <v>0</v>
      </c>
      <c r="M20" s="92">
        <f t="shared" si="3"/>
        <v>0</v>
      </c>
      <c r="N20" s="92">
        <f t="shared" si="3"/>
        <v>0</v>
      </c>
      <c r="O20" s="92">
        <f t="shared" si="3"/>
        <v>0</v>
      </c>
      <c r="P20" s="92">
        <f t="shared" si="3"/>
        <v>0</v>
      </c>
      <c r="Q20" s="92">
        <f t="shared" si="3"/>
        <v>0</v>
      </c>
      <c r="R20" s="83">
        <f t="shared" si="3"/>
        <v>0</v>
      </c>
      <c r="S20" s="78">
        <f>SUM(S18:S19)</f>
        <v>0</v>
      </c>
      <c r="T20" s="92">
        <f t="shared" si="3"/>
        <v>0</v>
      </c>
      <c r="U20" s="92">
        <f t="shared" si="3"/>
        <v>0</v>
      </c>
      <c r="V20" s="92">
        <f t="shared" si="3"/>
        <v>0</v>
      </c>
      <c r="W20" s="92">
        <f t="shared" si="3"/>
        <v>0</v>
      </c>
      <c r="X20" s="92">
        <f t="shared" si="3"/>
        <v>0</v>
      </c>
      <c r="Y20" s="83">
        <f t="shared" si="3"/>
        <v>0</v>
      </c>
    </row>
    <row r="21" spans="1:25" x14ac:dyDescent="0.2">
      <c r="A21" s="205" t="s">
        <v>83</v>
      </c>
      <c r="B21" s="468" t="s">
        <v>446</v>
      </c>
      <c r="C21" s="469"/>
      <c r="D21" s="470"/>
      <c r="E21" s="86"/>
      <c r="F21" s="87"/>
      <c r="G21" s="88"/>
      <c r="H21" s="88"/>
      <c r="I21" s="88"/>
      <c r="J21" s="88"/>
      <c r="K21" s="89"/>
      <c r="L21" s="86"/>
      <c r="M21" s="87"/>
      <c r="N21" s="88"/>
      <c r="O21" s="88"/>
      <c r="P21" s="88"/>
      <c r="Q21" s="88"/>
      <c r="R21" s="89"/>
      <c r="S21" s="86"/>
      <c r="T21" s="87"/>
      <c r="U21" s="88"/>
      <c r="V21" s="88"/>
      <c r="W21" s="88"/>
      <c r="X21" s="88"/>
      <c r="Y21" s="89"/>
    </row>
    <row r="22" spans="1:25" x14ac:dyDescent="0.2">
      <c r="A22" s="202">
        <v>1</v>
      </c>
      <c r="B22" s="463" t="s">
        <v>76</v>
      </c>
      <c r="C22" s="464"/>
      <c r="D22" s="465"/>
      <c r="E22" s="93">
        <f>SUM(F22:K22)</f>
        <v>0</v>
      </c>
      <c r="F22" s="79">
        <f>IF((' פנסיוני א3'!D24+' פנסיוני א3'!K24)=0,0,(' פנסיוני א3'!D24+' פנסיוני א3'!K24)/(' פנסיוני א3'!$C$28+' פנסיוני א3'!$J$28))</f>
        <v>0</v>
      </c>
      <c r="G22" s="79">
        <f>IF((' פנסיוני א3'!E24+' פנסיוני א3'!L24)=0,0,(' פנסיוני א3'!E24+' פנסיוני א3'!L24)/(' פנסיוני א3'!$C$28+' פנסיוני א3'!$J$28))</f>
        <v>0</v>
      </c>
      <c r="H22" s="79">
        <f>IF((' פנסיוני א3'!F24+' פנסיוני א3'!M24)=0,0,(' פנסיוני א3'!F24+' פנסיוני א3'!M24)/(' פנסיוני א3'!$C$28+' פנסיוני א3'!$J$28))</f>
        <v>0</v>
      </c>
      <c r="I22" s="79">
        <f>IF((' פנסיוני א3'!G24+' פנסיוני א3'!N24)=0,0,(' פנסיוני א3'!G24+' פנסיוני א3'!N24)/(' פנסיוני א3'!$C$28+' פנסיוני א3'!$J$28))</f>
        <v>0</v>
      </c>
      <c r="J22" s="79">
        <f>IF((' פנסיוני א3'!H24+' פנסיוני א3'!O24)=0,0,(' פנסיוני א3'!H24+' פנסיוני א3'!O24)/(' פנסיוני א3'!$C$28+' פנסיוני א3'!$J$28))</f>
        <v>0</v>
      </c>
      <c r="K22" s="79">
        <f>IF((' פנסיוני א3'!I24+' פנסיוני א3'!P24)=0,0,(' פנסיוני א3'!I24+' פנסיוני א3'!P24)/(' פנסיוני א3'!$C$28+' פנסיוני א3'!$J$28))</f>
        <v>0</v>
      </c>
      <c r="L22" s="93">
        <f>SUM(M22:R22)</f>
        <v>0</v>
      </c>
      <c r="M22" s="79">
        <f>IF((' פנסיוני א3'!R24+' פנסיוני א3'!Y24)=0,0,(' פנסיוני א3'!R24+' פנסיוני א3'!Y24)/(' פנסיוני א3'!$Q$28+' פנסיוני א3'!$X$28))</f>
        <v>0</v>
      </c>
      <c r="N22" s="79">
        <f>IF((' פנסיוני א3'!S24+' פנסיוני א3'!Z24)=0,0,(' פנסיוני א3'!S24+' פנסיוני א3'!Z24)/(' פנסיוני א3'!$Q$28+' פנסיוני א3'!$X$28))</f>
        <v>0</v>
      </c>
      <c r="O22" s="79">
        <f>IF((' פנסיוני א3'!T24+' פנסיוני א3'!AA24)=0,0,(' פנסיוני א3'!T24+' פנסיוני א3'!AA24)/(' פנסיוני א3'!$Q$28+' פנסיוני א3'!$X$28))</f>
        <v>0</v>
      </c>
      <c r="P22" s="79">
        <f>IF((' פנסיוני א3'!U24+' פנסיוני א3'!AB24)=0,0,(' פנסיוני א3'!U24+' פנסיוני א3'!AB24)/(' פנסיוני א3'!$Q$28+' פנסיוני א3'!$X$28))</f>
        <v>0</v>
      </c>
      <c r="Q22" s="79">
        <f>IF((' פנסיוני א3'!V24+' פנסיוני א3'!AC24)=0,0,(' פנסיוני א3'!V24+' פנסיוני א3'!AC24)/(' פנסיוני א3'!$Q$28+' פנסיוני א3'!$X$28))</f>
        <v>0</v>
      </c>
      <c r="R22" s="79">
        <f>IF((' פנסיוני א3'!W24+' פנסיוני א3'!AD24)=0,0,(' פנסיוני א3'!W24+' פנסיוני א3'!AD24)/(' פנסיוני א3'!$Q$28+' פנסיוני א3'!$X$28))</f>
        <v>0</v>
      </c>
      <c r="S22" s="93">
        <f>SUM(T22:Y22)</f>
        <v>0</v>
      </c>
      <c r="T22" s="79">
        <f>IF(' פנסיוני א3'!AF24=0,0,' פנסיוני א3'!AF24/' פנסיוני א3'!$AE$28)</f>
        <v>0</v>
      </c>
      <c r="U22" s="79">
        <f>IF(' פנסיוני א3'!AG24=0,0,' פנסיוני א3'!AG24/' פנסיוני א3'!$AE$28)</f>
        <v>0</v>
      </c>
      <c r="V22" s="79">
        <f>IF(' פנסיוני א3'!AH24=0,0,' פנסיוני א3'!AH24/' פנסיוני א3'!$AE$28)</f>
        <v>0</v>
      </c>
      <c r="W22" s="79">
        <f>IF(' פנסיוני א3'!AI24=0,0,' פנסיוני א3'!AI24/' פנסיוני א3'!$AE$28)</f>
        <v>0</v>
      </c>
      <c r="X22" s="79">
        <f>IF(' פנסיוני א3'!AJ24=0,0,' פנסיוני א3'!AJ24/' פנסיוני א3'!$AE$28)</f>
        <v>0</v>
      </c>
      <c r="Y22" s="81">
        <f>IF(' פנסיוני א3'!AK24=0,0,' פנסיוני א3'!AK24/' פנסיוני א3'!$AE$28)</f>
        <v>0</v>
      </c>
    </row>
    <row r="23" spans="1:25" x14ac:dyDescent="0.2">
      <c r="A23" s="202">
        <v>2</v>
      </c>
      <c r="B23" s="463" t="s">
        <v>77</v>
      </c>
      <c r="C23" s="464"/>
      <c r="D23" s="465"/>
      <c r="E23" s="93">
        <f>SUM(F23:K23)</f>
        <v>0</v>
      </c>
      <c r="F23" s="79">
        <f>IF((' פנסיוני א3'!D25+' פנסיוני א3'!K25)=0,0,(' פנסיוני א3'!D25+' פנסיוני א3'!K25)/(' פנסיוני א3'!$C$28+' פנסיוני א3'!$J$28))</f>
        <v>0</v>
      </c>
      <c r="G23" s="79">
        <f>IF((' פנסיוני א3'!E25+' פנסיוני א3'!L25)=0,0,(' פנסיוני א3'!E25+' פנסיוני א3'!L25)/(' פנסיוני א3'!$C$28+' פנסיוני א3'!$J$28))</f>
        <v>0</v>
      </c>
      <c r="H23" s="79">
        <f>IF((' פנסיוני א3'!F25+' פנסיוני א3'!M25)=0,0,(' פנסיוני א3'!F25+' פנסיוני א3'!M25)/(' פנסיוני א3'!$C$28+' פנסיוני א3'!$J$28))</f>
        <v>0</v>
      </c>
      <c r="I23" s="79">
        <f>IF((' פנסיוני א3'!G25+' פנסיוני א3'!N25)=0,0,(' פנסיוני א3'!G25+' פנסיוני א3'!N25)/(' פנסיוני א3'!$C$28+' פנסיוני א3'!$J$28))</f>
        <v>0</v>
      </c>
      <c r="J23" s="79">
        <f>IF((' פנסיוני א3'!H25+' פנסיוני א3'!O25)=0,0,(' פנסיוני א3'!H25+' פנסיוני א3'!O25)/(' פנסיוני א3'!$C$28+' פנסיוני א3'!$J$28))</f>
        <v>0</v>
      </c>
      <c r="K23" s="79">
        <f>IF((' פנסיוני א3'!I25+' פנסיוני א3'!P25)=0,0,(' פנסיוני א3'!I25+' פנסיוני א3'!P25)/(' פנסיוני א3'!$C$28+' פנסיוני א3'!$J$28))</f>
        <v>0</v>
      </c>
      <c r="L23" s="93">
        <f>SUM(M23:R23)</f>
        <v>0</v>
      </c>
      <c r="M23" s="79">
        <f>IF((' פנסיוני א3'!R25+' פנסיוני א3'!Y25)=0,0,(' פנסיוני א3'!R25+' פנסיוני א3'!Y25)/(' פנסיוני א3'!$Q$28+' פנסיוני א3'!$X$28))</f>
        <v>0</v>
      </c>
      <c r="N23" s="79">
        <f>IF((' פנסיוני א3'!S25+' פנסיוני א3'!Z25)=0,0,(' פנסיוני א3'!S25+' פנסיוני א3'!Z25)/(' פנסיוני א3'!$Q$28+' פנסיוני א3'!$X$28))</f>
        <v>0</v>
      </c>
      <c r="O23" s="79">
        <f>IF((' פנסיוני א3'!T25+' פנסיוני א3'!AA25)=0,0,(' פנסיוני א3'!T25+' פנסיוני א3'!AA25)/(' פנסיוני א3'!$Q$28+' פנסיוני א3'!$X$28))</f>
        <v>0</v>
      </c>
      <c r="P23" s="79">
        <f>IF((' פנסיוני א3'!U25+' פנסיוני א3'!AB25)=0,0,(' פנסיוני א3'!U25+' פנסיוני א3'!AB25)/(' פנסיוני א3'!$Q$28+' פנסיוני א3'!$X$28))</f>
        <v>0</v>
      </c>
      <c r="Q23" s="79">
        <f>IF((' פנסיוני א3'!V25+' פנסיוני א3'!AC25)=0,0,(' פנסיוני א3'!V25+' פנסיוני א3'!AC25)/(' פנסיוני א3'!$Q$28+' פנסיוני א3'!$X$28))</f>
        <v>0</v>
      </c>
      <c r="R23" s="79">
        <f>IF((' פנסיוני א3'!W25+' פנסיוני א3'!AD25)=0,0,(' פנסיוני א3'!W25+' פנסיוני א3'!AD25)/(' פנסיוני א3'!$Q$28+' פנסיוני א3'!$X$28))</f>
        <v>0</v>
      </c>
      <c r="S23" s="93">
        <f>SUM(T23:Y23)</f>
        <v>0</v>
      </c>
      <c r="T23" s="79">
        <f>IF(' פנסיוני א3'!AF25=0,0,' פנסיוני א3'!AF25/' פנסיוני א3'!$AE$28)</f>
        <v>0</v>
      </c>
      <c r="U23" s="79">
        <f>IF(' פנסיוני א3'!AG25=0,0,' פנסיוני א3'!AG25/' פנסיוני א3'!$AE$28)</f>
        <v>0</v>
      </c>
      <c r="V23" s="79">
        <f>IF(' פנסיוני א3'!AH25=0,0,' פנסיוני א3'!AH25/' פנסיוני א3'!$AE$28)</f>
        <v>0</v>
      </c>
      <c r="W23" s="79">
        <f>IF(' פנסיוני א3'!AI25=0,0,' פנסיוני א3'!AI25/' פנסיוני א3'!$AE$28)</f>
        <v>0</v>
      </c>
      <c r="X23" s="79">
        <f>IF(' פנסיוני א3'!AJ25=0,0,' פנסיוני א3'!AJ25/' פנסיוני א3'!$AE$28)</f>
        <v>0</v>
      </c>
      <c r="Y23" s="81">
        <f>IF(' פנסיוני א3'!AK25=0,0,' פנסיוני א3'!AK25/' פנסיוני א3'!$AE$28)</f>
        <v>0</v>
      </c>
    </row>
    <row r="24" spans="1:25" x14ac:dyDescent="0.2">
      <c r="A24" s="202">
        <v>3</v>
      </c>
      <c r="B24" s="463" t="s">
        <v>84</v>
      </c>
      <c r="C24" s="464"/>
      <c r="D24" s="465"/>
      <c r="E24" s="93">
        <f>SUM(F24:K24)</f>
        <v>0</v>
      </c>
      <c r="F24" s="79">
        <f>IF((' פנסיוני א3'!D26+' פנסיוני א3'!K26)=0,0,(' פנסיוני א3'!D26+' פנסיוני א3'!K26)/(' פנסיוני א3'!$C$28+' פנסיוני א3'!$J$28))</f>
        <v>0</v>
      </c>
      <c r="G24" s="79">
        <f>IF((' פנסיוני א3'!E26+' פנסיוני א3'!L26)=0,0,(' פנסיוני א3'!E26+' פנסיוני א3'!L26)/(' פנסיוני א3'!$C$28+' פנסיוני א3'!$J$28))</f>
        <v>0</v>
      </c>
      <c r="H24" s="79">
        <f>IF((' פנסיוני א3'!F26+' פנסיוני א3'!M26)=0,0,(' פנסיוני א3'!F26+' פנסיוני א3'!M26)/(' פנסיוני א3'!$C$28+' פנסיוני א3'!$J$28))</f>
        <v>0</v>
      </c>
      <c r="I24" s="79">
        <f>IF((' פנסיוני א3'!G26+' פנסיוני א3'!N26)=0,0,(' פנסיוני א3'!G26+' פנסיוני א3'!N26)/(' פנסיוני א3'!$C$28+' פנסיוני א3'!$J$28))</f>
        <v>0</v>
      </c>
      <c r="J24" s="79">
        <f>IF((' פנסיוני א3'!H26+' פנסיוני א3'!O26)=0,0,(' פנסיוני א3'!H26+' פנסיוני א3'!O26)/(' פנסיוני א3'!$C$28+' פנסיוני א3'!$J$28))</f>
        <v>0</v>
      </c>
      <c r="K24" s="79">
        <f>IF((' פנסיוני א3'!I26+' פנסיוני א3'!P26)=0,0,(' פנסיוני א3'!I26+' פנסיוני א3'!P26)/(' פנסיוני א3'!$C$28+' פנסיוני א3'!$J$28))</f>
        <v>0</v>
      </c>
      <c r="L24" s="93">
        <f>SUM(M24:R24)</f>
        <v>0</v>
      </c>
      <c r="M24" s="79">
        <f>IF((' פנסיוני א3'!R26+' פנסיוני א3'!Y26)=0,0,(' פנסיוני א3'!R26+' פנסיוני א3'!Y26)/(' פנסיוני א3'!$Q$28+' פנסיוני א3'!$X$28))</f>
        <v>0</v>
      </c>
      <c r="N24" s="79">
        <f>IF((' פנסיוני א3'!S26+' פנסיוני א3'!Z26)=0,0,(' פנסיוני א3'!S26+' פנסיוני א3'!Z26)/(' פנסיוני א3'!$Q$28+' פנסיוני א3'!$X$28))</f>
        <v>0</v>
      </c>
      <c r="O24" s="79">
        <f>IF((' פנסיוני א3'!T26+' פנסיוני א3'!AA26)=0,0,(' פנסיוני א3'!T26+' פנסיוני א3'!AA26)/(' פנסיוני א3'!$Q$28+' פנסיוני א3'!$X$28))</f>
        <v>0</v>
      </c>
      <c r="P24" s="79">
        <f>IF((' פנסיוני א3'!U26+' פנסיוני א3'!AB26)=0,0,(' פנסיוני א3'!U26+' פנסיוני א3'!AB26)/(' פנסיוני א3'!$Q$28+' פנסיוני א3'!$X$28))</f>
        <v>0</v>
      </c>
      <c r="Q24" s="79">
        <f>IF((' פנסיוני א3'!V26+' פנסיוני א3'!AC26)=0,0,(' פנסיוני א3'!V26+' פנסיוני א3'!AC26)/(' פנסיוני א3'!$Q$28+' פנסיוני א3'!$X$28))</f>
        <v>0</v>
      </c>
      <c r="R24" s="79">
        <f>IF((' פנסיוני א3'!W26+' פנסיוני א3'!AD26)=0,0,(' פנסיוני א3'!W26+' פנסיוני א3'!AD26)/(' פנסיוני א3'!$Q$28+' פנסיוני א3'!$X$28))</f>
        <v>0</v>
      </c>
      <c r="S24" s="93">
        <f>SUM(T24:Y24)</f>
        <v>0</v>
      </c>
      <c r="T24" s="79">
        <f>IF(' פנסיוני א3'!AF26=0,0,' פנסיוני א3'!AF26/' פנסיוני א3'!$AE$28)</f>
        <v>0</v>
      </c>
      <c r="U24" s="79">
        <f>IF(' פנסיוני א3'!AG26=0,0,' פנסיוני א3'!AG26/' פנסיוני א3'!$AE$28)</f>
        <v>0</v>
      </c>
      <c r="V24" s="79">
        <f>IF(' פנסיוני א3'!AH26=0,0,' פנסיוני א3'!AH26/' פנסיוני א3'!$AE$28)</f>
        <v>0</v>
      </c>
      <c r="W24" s="79">
        <f>IF(' פנסיוני א3'!AI26=0,0,' פנסיוני א3'!AI26/' פנסיוני א3'!$AE$28)</f>
        <v>0</v>
      </c>
      <c r="X24" s="79">
        <f>IF(' פנסיוני א3'!AJ26=0,0,' פנסיוני א3'!AJ26/' פנסיוני א3'!$AE$28)</f>
        <v>0</v>
      </c>
      <c r="Y24" s="81">
        <f>IF(' פנסיוני א3'!AK26=0,0,' פנסיוני א3'!AK26/' פנסיוני א3'!$AE$28)</f>
        <v>0</v>
      </c>
    </row>
    <row r="25" spans="1:25" x14ac:dyDescent="0.2">
      <c r="A25" s="202">
        <v>4</v>
      </c>
      <c r="B25" s="466" t="s">
        <v>85</v>
      </c>
      <c r="C25" s="467"/>
      <c r="D25" s="471"/>
      <c r="E25" s="98">
        <f>SUM(F25:K25)</f>
        <v>0</v>
      </c>
      <c r="F25" s="79">
        <f>IF((' פנסיוני א3'!D27+' פנסיוני א3'!K27)=0,0,(' פנסיוני א3'!D27+' פנסיוני א3'!K27)/(' פנסיוני א3'!$C$28+' פנסיוני א3'!$J$28))</f>
        <v>0</v>
      </c>
      <c r="G25" s="79">
        <f>IF((' פנסיוני א3'!E27+' פנסיוני א3'!L27)=0,0,(' פנסיוני א3'!E27+' פנסיוני א3'!L27)/(' פנסיוני א3'!$C$28+' פנסיוני א3'!$J$28))</f>
        <v>0</v>
      </c>
      <c r="H25" s="79">
        <f>IF((' פנסיוני א3'!F27+' פנסיוני א3'!M27)=0,0,(' פנסיוני א3'!F27+' פנסיוני א3'!M27)/(' פנסיוני א3'!$C$28+' פנסיוני א3'!$J$28))</f>
        <v>0</v>
      </c>
      <c r="I25" s="79">
        <f>IF((' פנסיוני א3'!G27+' פנסיוני א3'!N27)=0,0,(' פנסיוני א3'!G27+' פנסיוני א3'!N27)/(' פנסיוני א3'!$C$28+' פנסיוני א3'!$J$28))</f>
        <v>0</v>
      </c>
      <c r="J25" s="79">
        <f>IF((' פנסיוני א3'!H27+' פנסיוני א3'!O27)=0,0,(' פנסיוני א3'!H27+' פנסיוני א3'!O27)/(' פנסיוני א3'!$C$28+' פנסיוני א3'!$J$28))</f>
        <v>0</v>
      </c>
      <c r="K25" s="79">
        <f>IF((' פנסיוני א3'!I27+' פנסיוני א3'!P27)=0,0,(' פנסיוני א3'!I27+' פנסיוני א3'!P27)/(' פנסיוני א3'!$C$28+' פנסיוני א3'!$J$28))</f>
        <v>0</v>
      </c>
      <c r="L25" s="98">
        <f>SUM(M25:R25)</f>
        <v>0</v>
      </c>
      <c r="M25" s="79">
        <f>IF((' פנסיוני א3'!R27+' פנסיוני א3'!Y27)=0,0,(' פנסיוני א3'!R27+' פנסיוני א3'!Y27)/(' פנסיוני א3'!$Q$28+' פנסיוני א3'!$X$28))</f>
        <v>0</v>
      </c>
      <c r="N25" s="79">
        <f>IF((' פנסיוני א3'!S27+' פנסיוני א3'!Z27)=0,0,(' פנסיוני א3'!S27+' פנסיוני א3'!Z27)/(' פנסיוני א3'!$Q$28+' פנסיוני א3'!$X$28))</f>
        <v>0</v>
      </c>
      <c r="O25" s="79">
        <f>IF((' פנסיוני א3'!T27+' פנסיוני א3'!AA27)=0,0,(' פנסיוני א3'!T27+' פנסיוני א3'!AA27)/(' פנסיוני א3'!$Q$28+' פנסיוני א3'!$X$28))</f>
        <v>0</v>
      </c>
      <c r="P25" s="79">
        <f>IF((' פנסיוני א3'!U27+' פנסיוני א3'!AB27)=0,0,(' פנסיוני א3'!U27+' פנסיוני א3'!AB27)/(' פנסיוני א3'!$Q$28+' פנסיוני א3'!$X$28))</f>
        <v>0</v>
      </c>
      <c r="Q25" s="79">
        <f>IF((' פנסיוני א3'!V27+' פנסיוני א3'!AC27)=0,0,(' פנסיוני א3'!V27+' פנסיוני א3'!AC27)/(' פנסיוני א3'!$Q$28+' פנסיוני א3'!$X$28))</f>
        <v>0</v>
      </c>
      <c r="R25" s="79">
        <f>IF((' פנסיוני א3'!W27+' פנסיוני א3'!AD27)=0,0,(' פנסיוני א3'!W27+' פנסיוני א3'!AD27)/(' פנסיוני א3'!$Q$28+' פנסיוני א3'!$X$28))</f>
        <v>0</v>
      </c>
      <c r="S25" s="98">
        <f>SUM(T25:Y25)</f>
        <v>0</v>
      </c>
      <c r="T25" s="79">
        <f>IF(' פנסיוני א3'!AF27=0,0,' פנסיוני א3'!AF27/' פנסיוני א3'!$AE$28)</f>
        <v>0</v>
      </c>
      <c r="U25" s="79">
        <f>IF(' פנסיוני א3'!AG27=0,0,' פנסיוני א3'!AG27/' פנסיוני א3'!$AE$28)</f>
        <v>0</v>
      </c>
      <c r="V25" s="79">
        <f>IF(' פנסיוני א3'!AH27=0,0,' פנסיוני א3'!AH27/' פנסיוני א3'!$AE$28)</f>
        <v>0</v>
      </c>
      <c r="W25" s="79">
        <f>IF(' פנסיוני א3'!AI27=0,0,' פנסיוני א3'!AI27/' פנסיוני א3'!$AE$28)</f>
        <v>0</v>
      </c>
      <c r="X25" s="79">
        <f>IF(' פנסיוני א3'!AJ27=0,0,' פנסיוני א3'!AJ27/' פנסיוני א3'!$AE$28)</f>
        <v>0</v>
      </c>
      <c r="Y25" s="81">
        <f>IF(' פנסיוני א3'!AK27=0,0,' פנסיוני א3'!AK27/' פנסיוני א3'!$AE$28)</f>
        <v>0</v>
      </c>
    </row>
    <row r="26" spans="1:25" ht="13.5" thickBot="1" x14ac:dyDescent="0.25">
      <c r="A26" s="207">
        <v>5</v>
      </c>
      <c r="B26" s="472" t="s">
        <v>86</v>
      </c>
      <c r="C26" s="473"/>
      <c r="D26" s="474"/>
      <c r="E26" s="100">
        <f>SUM(E22:E25)</f>
        <v>0</v>
      </c>
      <c r="F26" s="103">
        <f t="shared" ref="F26:Y26" si="5">SUM(F22:F25)</f>
        <v>0</v>
      </c>
      <c r="G26" s="103">
        <f t="shared" si="5"/>
        <v>0</v>
      </c>
      <c r="H26" s="103">
        <f t="shared" si="5"/>
        <v>0</v>
      </c>
      <c r="I26" s="103">
        <f t="shared" si="5"/>
        <v>0</v>
      </c>
      <c r="J26" s="103">
        <f t="shared" si="5"/>
        <v>0</v>
      </c>
      <c r="K26" s="102">
        <f t="shared" si="5"/>
        <v>0</v>
      </c>
      <c r="L26" s="100">
        <f t="shared" ref="L26" si="6">SUM(L22:L25)</f>
        <v>0</v>
      </c>
      <c r="M26" s="103">
        <f t="shared" si="5"/>
        <v>0</v>
      </c>
      <c r="N26" s="103">
        <f t="shared" si="5"/>
        <v>0</v>
      </c>
      <c r="O26" s="103">
        <f t="shared" si="5"/>
        <v>0</v>
      </c>
      <c r="P26" s="103">
        <f t="shared" si="5"/>
        <v>0</v>
      </c>
      <c r="Q26" s="103">
        <f t="shared" si="5"/>
        <v>0</v>
      </c>
      <c r="R26" s="102">
        <f t="shared" si="5"/>
        <v>0</v>
      </c>
      <c r="S26" s="100">
        <f>SUM(S22:S25)</f>
        <v>0</v>
      </c>
      <c r="T26" s="103">
        <f t="shared" si="5"/>
        <v>0</v>
      </c>
      <c r="U26" s="103">
        <f t="shared" si="5"/>
        <v>0</v>
      </c>
      <c r="V26" s="103">
        <f t="shared" si="5"/>
        <v>0</v>
      </c>
      <c r="W26" s="103">
        <f t="shared" si="5"/>
        <v>0</v>
      </c>
      <c r="X26" s="103">
        <f t="shared" si="5"/>
        <v>0</v>
      </c>
      <c r="Y26" s="102">
        <f t="shared" si="5"/>
        <v>0</v>
      </c>
    </row>
    <row r="27" spans="1:25" x14ac:dyDescent="0.2">
      <c r="A27" s="262"/>
      <c r="B27" s="447"/>
      <c r="C27" s="447"/>
      <c r="D27" s="447"/>
    </row>
    <row r="28" spans="1:25" x14ac:dyDescent="0.2">
      <c r="A28" s="263"/>
      <c r="B28" s="448"/>
      <c r="C28" s="448"/>
      <c r="D28" s="448"/>
    </row>
    <row r="29" spans="1:25" x14ac:dyDescent="0.2">
      <c r="A29" s="262"/>
      <c r="B29" s="449"/>
      <c r="C29" s="449"/>
      <c r="D29" s="449"/>
    </row>
    <row r="30" spans="1:25" x14ac:dyDescent="0.2">
      <c r="A30" s="277"/>
      <c r="B30" s="446"/>
      <c r="C30" s="450"/>
      <c r="D30" s="450"/>
    </row>
    <row r="31" spans="1:25" x14ac:dyDescent="0.2">
      <c r="A31" s="277"/>
      <c r="B31" s="446"/>
      <c r="C31" s="446"/>
      <c r="D31" s="446"/>
    </row>
    <row r="32" spans="1:25" x14ac:dyDescent="0.2">
      <c r="A32" s="277"/>
      <c r="B32" s="446"/>
      <c r="C32" s="446"/>
      <c r="D32" s="446"/>
    </row>
    <row r="33" spans="1:4" x14ac:dyDescent="0.2">
      <c r="A33" s="278"/>
      <c r="B33" s="449"/>
      <c r="C33" s="449"/>
      <c r="D33" s="449"/>
    </row>
    <row r="34" spans="1:4" x14ac:dyDescent="0.2">
      <c r="A34" s="277"/>
      <c r="B34" s="449"/>
      <c r="C34" s="449"/>
      <c r="D34" s="449"/>
    </row>
    <row r="35" spans="1:4" x14ac:dyDescent="0.2">
      <c r="A35" s="277"/>
      <c r="B35" s="449"/>
      <c r="C35" s="449"/>
      <c r="D35" s="449"/>
    </row>
    <row r="36" spans="1:4" x14ac:dyDescent="0.2">
      <c r="A36" s="278"/>
      <c r="B36" s="449"/>
      <c r="C36" s="449"/>
      <c r="D36" s="449"/>
    </row>
    <row r="37" spans="1:4" x14ac:dyDescent="0.2">
      <c r="A37" s="277"/>
      <c r="B37" s="449"/>
      <c r="C37" s="449"/>
      <c r="D37" s="449"/>
    </row>
    <row r="38" spans="1:4" x14ac:dyDescent="0.2">
      <c r="A38" s="277"/>
      <c r="B38" s="449"/>
      <c r="C38" s="449"/>
      <c r="D38" s="449"/>
    </row>
    <row r="39" spans="1:4" x14ac:dyDescent="0.2">
      <c r="A39" s="277"/>
      <c r="B39" s="449"/>
      <c r="C39" s="449"/>
      <c r="D39" s="449"/>
    </row>
    <row r="40" spans="1:4" x14ac:dyDescent="0.2">
      <c r="A40" s="277"/>
    </row>
  </sheetData>
  <sheetProtection password="CC43" sheet="1" objects="1" scenarios="1" formatCells="0" formatColumns="0" formatRows="0"/>
  <mergeCells count="30">
    <mergeCell ref="B39:D39"/>
    <mergeCell ref="B28:D28"/>
    <mergeCell ref="B29:D29"/>
    <mergeCell ref="B30:D30"/>
    <mergeCell ref="B31:D31"/>
    <mergeCell ref="B32:D32"/>
    <mergeCell ref="B33:D33"/>
    <mergeCell ref="B34:D34"/>
    <mergeCell ref="B35:D35"/>
    <mergeCell ref="B36:D36"/>
    <mergeCell ref="B38:D38"/>
    <mergeCell ref="B25:D25"/>
    <mergeCell ref="B26:D26"/>
    <mergeCell ref="B7:D9"/>
    <mergeCell ref="B37:D37"/>
    <mergeCell ref="B27:D27"/>
    <mergeCell ref="B17:D17"/>
    <mergeCell ref="B18:D18"/>
    <mergeCell ref="B24:D24"/>
    <mergeCell ref="E7:K7"/>
    <mergeCell ref="L7:R7"/>
    <mergeCell ref="S7:Y7"/>
    <mergeCell ref="B10:D10"/>
    <mergeCell ref="B23:D23"/>
    <mergeCell ref="B19:D19"/>
    <mergeCell ref="B20:D20"/>
    <mergeCell ref="B21:D21"/>
    <mergeCell ref="B22:D22"/>
    <mergeCell ref="B11:D11"/>
    <mergeCell ref="B12:D12"/>
  </mergeCells>
  <hyperlinks>
    <hyperlink ref="B4" location="הוראות!A1" display="חזרה"/>
  </hyperlinks>
  <pageMargins left="0.75" right="0.75" top="1" bottom="1" header="0.5" footer="0.5"/>
  <pageSetup paperSize="9" scale="90" fitToWidth="2" fitToHeight="2" orientation="landscape" r:id="rId1"/>
  <headerFooter alignWithMargins="0">
    <oddFooter>&amp;L&amp;F</oddFooter>
  </headerFooter>
  <colBreaks count="1" manualBreakCount="1">
    <brk id="18" max="38" man="1"/>
  </colBreaks>
  <ignoredErrors>
    <ignoredError sqref="E9:Z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
    <tabColor indexed="46"/>
  </sheetPr>
  <dimension ref="B1:Q15"/>
  <sheetViews>
    <sheetView showZeros="0" rightToLeft="1" tabSelected="1" workbookViewId="0">
      <selection activeCell="P4" sqref="P4"/>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הוראות!B21</f>
        <v>נספח א4 - מספרי בקשות למשיכת כספים או לקבלת קצבת זקנה (גמל)</v>
      </c>
    </row>
    <row r="2" spans="2:17" ht="14.25" customHeight="1" x14ac:dyDescent="0.2">
      <c r="B2" s="184" t="str">
        <f>הוראות!B13</f>
        <v>ק.ה.ר הקרן השתלמות לרוקחים בע"מ</v>
      </c>
    </row>
    <row r="3" spans="2:17" ht="14.25" customHeight="1" x14ac:dyDescent="0.25">
      <c r="B3" s="183" t="str">
        <f>CONCATENATE(הוראות!Z13,הוראות!F13)</f>
        <v>הנתונים ביחידות בודדות לשנת 2020</v>
      </c>
    </row>
    <row r="4" spans="2:17" ht="14.25" customHeight="1" x14ac:dyDescent="0.2">
      <c r="B4" s="182"/>
      <c r="C4" s="182" t="s">
        <v>425</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v>2</v>
      </c>
      <c r="E11" s="144"/>
      <c r="F11" s="144"/>
      <c r="G11" s="144"/>
      <c r="H11" s="144"/>
      <c r="I11" s="144"/>
      <c r="J11" s="145"/>
      <c r="K11" s="143"/>
      <c r="L11" s="144"/>
      <c r="M11" s="144"/>
      <c r="N11" s="144"/>
      <c r="O11" s="144"/>
      <c r="P11" s="144"/>
      <c r="Q11" s="146"/>
    </row>
    <row r="12" spans="2:17" ht="25.5" x14ac:dyDescent="0.2">
      <c r="B12" s="60" t="s">
        <v>159</v>
      </c>
      <c r="C12" s="61" t="s">
        <v>160</v>
      </c>
      <c r="D12" s="143">
        <v>241</v>
      </c>
      <c r="E12" s="144"/>
      <c r="F12" s="144"/>
      <c r="G12" s="144"/>
      <c r="H12" s="144"/>
      <c r="I12" s="147"/>
      <c r="J12" s="148"/>
      <c r="K12" s="143"/>
      <c r="L12" s="144"/>
      <c r="M12" s="144"/>
      <c r="N12" s="144"/>
      <c r="O12" s="144"/>
      <c r="P12" s="144"/>
      <c r="Q12" s="146"/>
    </row>
    <row r="13" spans="2:17" ht="25.5" x14ac:dyDescent="0.2">
      <c r="B13" s="62" t="s">
        <v>161</v>
      </c>
      <c r="C13" s="61" t="s">
        <v>162</v>
      </c>
      <c r="D13" s="143">
        <v>5</v>
      </c>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236</v>
      </c>
      <c r="E14" s="150">
        <v>107</v>
      </c>
      <c r="F14" s="150">
        <v>76</v>
      </c>
      <c r="G14" s="150">
        <v>24</v>
      </c>
      <c r="H14" s="150">
        <v>10</v>
      </c>
      <c r="I14" s="151">
        <v>9</v>
      </c>
      <c r="J14" s="152">
        <v>10</v>
      </c>
      <c r="K14" s="149">
        <f>SUM(L14:Q14)</f>
        <v>0</v>
      </c>
      <c r="L14" s="150"/>
      <c r="M14" s="150"/>
      <c r="N14" s="150"/>
      <c r="O14" s="150"/>
      <c r="P14" s="151"/>
      <c r="Q14" s="153"/>
    </row>
    <row r="15" spans="2:17" ht="38.25" x14ac:dyDescent="0.2">
      <c r="B15" s="62" t="s">
        <v>165</v>
      </c>
      <c r="C15" s="61" t="s">
        <v>166</v>
      </c>
      <c r="D15" s="149">
        <f>IF(D11+D12-D14-D13=0,"",D11+D12-D14-D13)</f>
        <v>2</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5"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ignoredErrors>
    <ignoredError sqref="D10:Q1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5">
    <tabColor indexed="46"/>
  </sheetPr>
  <dimension ref="B1:Q15"/>
  <sheetViews>
    <sheetView showZeros="0" rightToLeft="1" workbookViewId="0"/>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הוראות!B22</f>
        <v>נספח א4 - מספרי בקשות למשיכת כספים או לקבלת קצבת זקנה (פנסיה)</v>
      </c>
    </row>
    <row r="2" spans="2:17" ht="14.25" customHeight="1" x14ac:dyDescent="0.2">
      <c r="B2" s="184" t="str">
        <f>הוראות!B13</f>
        <v>ק.ה.ר הקרן השתלמות לרוקחים בע"מ</v>
      </c>
    </row>
    <row r="3" spans="2:17" ht="14.25" customHeight="1" x14ac:dyDescent="0.25">
      <c r="B3" s="183" t="str">
        <f>CONCATENATE(הוראות!Z13,הוראות!F13)</f>
        <v>הנתונים ביחידות בודדות לשנת 2020</v>
      </c>
    </row>
    <row r="4" spans="2:17" ht="14.25" customHeight="1" x14ac:dyDescent="0.2">
      <c r="B4" s="182"/>
      <c r="C4" s="182" t="s">
        <v>425</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c r="E11" s="144"/>
      <c r="F11" s="144"/>
      <c r="G11" s="144"/>
      <c r="H11" s="144"/>
      <c r="I11" s="144"/>
      <c r="J11" s="145"/>
      <c r="K11" s="143"/>
      <c r="L11" s="144"/>
      <c r="M11" s="144"/>
      <c r="N11" s="144"/>
      <c r="O11" s="144"/>
      <c r="P11" s="144"/>
      <c r="Q11" s="146"/>
    </row>
    <row r="12" spans="2:17" ht="25.5" x14ac:dyDescent="0.2">
      <c r="B12" s="60" t="s">
        <v>159</v>
      </c>
      <c r="C12" s="61" t="s">
        <v>160</v>
      </c>
      <c r="D12" s="143"/>
      <c r="E12" s="144"/>
      <c r="F12" s="144"/>
      <c r="G12" s="144"/>
      <c r="H12" s="144"/>
      <c r="I12" s="147"/>
      <c r="J12" s="148"/>
      <c r="K12" s="143"/>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0</v>
      </c>
      <c r="E14" s="150"/>
      <c r="F14" s="150"/>
      <c r="G14" s="150"/>
      <c r="H14" s="150"/>
      <c r="I14" s="151"/>
      <c r="J14" s="152"/>
      <c r="K14" s="149">
        <f>SUM(L14:Q14)</f>
        <v>0</v>
      </c>
      <c r="L14" s="150"/>
      <c r="M14" s="150"/>
      <c r="N14" s="150"/>
      <c r="O14" s="150"/>
      <c r="P14" s="151"/>
      <c r="Q14" s="181"/>
    </row>
    <row r="15" spans="2:17" ht="38.25" x14ac:dyDescent="0.2">
      <c r="B15" s="62" t="s">
        <v>165</v>
      </c>
      <c r="C15" s="61" t="s">
        <v>166</v>
      </c>
      <c r="D15" s="149" t="str">
        <f>IF(D11+D12-D14-D13=0,"",D11+D12-D14-D13)</f>
        <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4"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ignoredErrors>
    <ignoredError sqref="D10:Q1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46"/>
  </sheetPr>
  <dimension ref="B1:Q15"/>
  <sheetViews>
    <sheetView showZeros="0" rightToLeft="1" workbookViewId="0">
      <selection activeCell="D11" sqref="D11"/>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הוראות!B23</f>
        <v>נספח א4 - מספרי בקשות למשיכת כספים או לקבלת קצבת זקנה (ביטוח)</v>
      </c>
    </row>
    <row r="2" spans="2:17" ht="14.25" customHeight="1" x14ac:dyDescent="0.2">
      <c r="B2" s="184" t="str">
        <f>הוראות!B13</f>
        <v>ק.ה.ר הקרן השתלמות לרוקחים בע"מ</v>
      </c>
    </row>
    <row r="3" spans="2:17" ht="14.25" customHeight="1" x14ac:dyDescent="0.25">
      <c r="B3" s="183" t="str">
        <f>CONCATENATE(הוראות!Z13,הוראות!F13)</f>
        <v>הנתונים ביחידות בודדות לשנת 2020</v>
      </c>
    </row>
    <row r="4" spans="2:17" ht="14.25" customHeight="1" x14ac:dyDescent="0.2">
      <c r="C4" s="182" t="s">
        <v>425</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c r="E11" s="144"/>
      <c r="F11" s="144"/>
      <c r="G11" s="144"/>
      <c r="H11" s="144"/>
      <c r="I11" s="144"/>
      <c r="J11" s="145"/>
      <c r="K11" s="143"/>
      <c r="L11" s="144"/>
      <c r="M11" s="144"/>
      <c r="N11" s="144"/>
      <c r="O11" s="144"/>
      <c r="P11" s="144"/>
      <c r="Q11" s="146"/>
    </row>
    <row r="12" spans="2:17" ht="25.5" x14ac:dyDescent="0.2">
      <c r="B12" s="60" t="s">
        <v>159</v>
      </c>
      <c r="C12" s="61" t="s">
        <v>160</v>
      </c>
      <c r="D12" s="143"/>
      <c r="E12" s="144"/>
      <c r="F12" s="144"/>
      <c r="G12" s="144"/>
      <c r="H12" s="144"/>
      <c r="I12" s="147"/>
      <c r="J12" s="148"/>
      <c r="K12" s="143"/>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0</v>
      </c>
      <c r="E14" s="150"/>
      <c r="F14" s="150"/>
      <c r="G14" s="150"/>
      <c r="H14" s="150"/>
      <c r="I14" s="151"/>
      <c r="J14" s="152"/>
      <c r="K14" s="149">
        <f>SUM(L14:Q14)</f>
        <v>0</v>
      </c>
      <c r="L14" s="150"/>
      <c r="M14" s="150"/>
      <c r="N14" s="150"/>
      <c r="O14" s="150"/>
      <c r="P14" s="151"/>
      <c r="Q14" s="153"/>
    </row>
    <row r="15" spans="2:17" ht="38.25" x14ac:dyDescent="0.2">
      <c r="B15" s="62" t="s">
        <v>165</v>
      </c>
      <c r="C15" s="61" t="s">
        <v>166</v>
      </c>
      <c r="D15" s="149" t="str">
        <f>IF(D11+D12-D14-D13=0,"",D11+D12-D14-D13)</f>
        <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3"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46"/>
  </sheetPr>
  <dimension ref="B1:X15"/>
  <sheetViews>
    <sheetView showZeros="0" rightToLeft="1" workbookViewId="0">
      <selection activeCell="G24" sqref="G24"/>
    </sheetView>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הוראות!B24</f>
        <v>נספח א5 - מספרי בקשות להעברת כספים בין קופות גמל או בין מסלולי השקעה (גמל)</v>
      </c>
    </row>
    <row r="2" spans="2:24" ht="20.25" x14ac:dyDescent="0.2">
      <c r="B2" s="184" t="str">
        <f>הוראות!B13</f>
        <v>ק.ה.ר הקרן השתלמות לרוקחים בע"מ</v>
      </c>
    </row>
    <row r="3" spans="2:24" ht="15.75" x14ac:dyDescent="0.25">
      <c r="B3" s="183" t="str">
        <f>CONCATENATE(הוראות!Z13,הוראות!F13)</f>
        <v>הנתונים ביחידות בודדות לשנת 2020</v>
      </c>
    </row>
    <row r="4" spans="2:24" x14ac:dyDescent="0.2">
      <c r="C4" s="182" t="s">
        <v>425</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v>3</v>
      </c>
      <c r="E11" s="144"/>
      <c r="F11" s="144"/>
      <c r="G11" s="144"/>
      <c r="H11" s="154"/>
      <c r="I11" s="147"/>
      <c r="J11" s="144"/>
      <c r="K11" s="143">
        <v>0</v>
      </c>
      <c r="L11" s="144"/>
      <c r="M11" s="144"/>
      <c r="N11" s="144"/>
      <c r="O11" s="144"/>
      <c r="P11" s="147"/>
      <c r="Q11" s="146"/>
      <c r="R11" s="143"/>
      <c r="S11" s="144"/>
      <c r="T11" s="144"/>
      <c r="U11" s="144"/>
      <c r="V11" s="144"/>
      <c r="W11" s="147"/>
      <c r="X11" s="146"/>
    </row>
    <row r="12" spans="2:24" ht="25.5" x14ac:dyDescent="0.2">
      <c r="B12" s="60" t="s">
        <v>159</v>
      </c>
      <c r="C12" s="61" t="s">
        <v>160</v>
      </c>
      <c r="D12" s="143">
        <v>210</v>
      </c>
      <c r="E12" s="144"/>
      <c r="F12" s="144"/>
      <c r="G12" s="144"/>
      <c r="H12" s="144"/>
      <c r="I12" s="147"/>
      <c r="J12" s="144"/>
      <c r="K12" s="143">
        <v>1</v>
      </c>
      <c r="L12" s="144"/>
      <c r="M12" s="144"/>
      <c r="N12" s="144"/>
      <c r="O12" s="144"/>
      <c r="P12" s="147"/>
      <c r="Q12" s="146"/>
      <c r="R12" s="143"/>
      <c r="S12" s="144"/>
      <c r="T12" s="144"/>
      <c r="U12" s="144"/>
      <c r="V12" s="144"/>
      <c r="W12" s="147"/>
      <c r="X12" s="146"/>
    </row>
    <row r="13" spans="2:24" ht="25.5" x14ac:dyDescent="0.2">
      <c r="B13" s="62" t="s">
        <v>161</v>
      </c>
      <c r="C13" s="61" t="s">
        <v>162</v>
      </c>
      <c r="D13" s="143">
        <v>18</v>
      </c>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193</v>
      </c>
      <c r="E14" s="150">
        <v>9</v>
      </c>
      <c r="F14" s="150">
        <v>138</v>
      </c>
      <c r="G14" s="150">
        <v>24</v>
      </c>
      <c r="H14" s="150">
        <v>6</v>
      </c>
      <c r="I14" s="151">
        <v>5</v>
      </c>
      <c r="J14" s="153">
        <v>11</v>
      </c>
      <c r="K14" s="149">
        <f>SUM(L14:Q14)</f>
        <v>1</v>
      </c>
      <c r="L14" s="150"/>
      <c r="M14" s="150"/>
      <c r="N14" s="150"/>
      <c r="O14" s="150"/>
      <c r="P14" s="151">
        <v>1</v>
      </c>
      <c r="Q14" s="153"/>
      <c r="R14" s="149">
        <f>SUM(S14:X14)</f>
        <v>0</v>
      </c>
      <c r="S14" s="150"/>
      <c r="T14" s="150"/>
      <c r="U14" s="150"/>
      <c r="V14" s="150"/>
      <c r="W14" s="151"/>
      <c r="X14" s="153"/>
    </row>
    <row r="15" spans="2:24" ht="38.25" x14ac:dyDescent="0.2">
      <c r="B15" s="62" t="s">
        <v>165</v>
      </c>
      <c r="C15" s="61" t="s">
        <v>166</v>
      </c>
      <c r="D15" s="149">
        <f>IF(D11+D12-D14-D13=0,"",D11+D12-D14-D13)</f>
        <v>2</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2"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ignoredErrors>
    <ignoredError sqref="D10:X1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
    <tabColor indexed="46"/>
  </sheetPr>
  <dimension ref="B1:X15"/>
  <sheetViews>
    <sheetView showZeros="0" rightToLeft="1" workbookViewId="0"/>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הוראות!B25</f>
        <v>נספח א5 - מספרי בקשות להעברת כספים בין קופות גמל או בין מסלולי השקעה (פנסיה)</v>
      </c>
    </row>
    <row r="2" spans="2:24" ht="20.25" x14ac:dyDescent="0.2">
      <c r="B2" s="184" t="str">
        <f>הוראות!B13</f>
        <v>ק.ה.ר הקרן השתלמות לרוקחים בע"מ</v>
      </c>
    </row>
    <row r="3" spans="2:24" ht="15.75" x14ac:dyDescent="0.25">
      <c r="B3" s="183" t="str">
        <f>CONCATENATE(הוראות!Z13,הוראות!F13)</f>
        <v>הנתונים ביחידות בודדות לשנת 2020</v>
      </c>
    </row>
    <row r="4" spans="2:24" x14ac:dyDescent="0.2">
      <c r="C4" s="182" t="s">
        <v>425</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0</v>
      </c>
      <c r="E14" s="150"/>
      <c r="F14" s="150"/>
      <c r="G14" s="150"/>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1"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ignoredErrors>
    <ignoredError sqref="D10:X1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7">
    <tabColor indexed="46"/>
  </sheetPr>
  <dimension ref="B1:X15"/>
  <sheetViews>
    <sheetView showZeros="0" rightToLeft="1" workbookViewId="0">
      <selection activeCell="V25" sqref="V25"/>
    </sheetView>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הוראות!B26</f>
        <v>נספח א5 - מספרי בקשות להעברת כספים בין קופות גמל או בין מסלולי השקעה (ביטוח)</v>
      </c>
    </row>
    <row r="2" spans="2:24" ht="20.25" x14ac:dyDescent="0.2">
      <c r="B2" s="184" t="str">
        <f>הוראות!B13</f>
        <v>ק.ה.ר הקרן השתלמות לרוקחים בע"מ</v>
      </c>
    </row>
    <row r="3" spans="2:24" ht="15.75" x14ac:dyDescent="0.25">
      <c r="B3" s="183" t="str">
        <f>CONCATENATE(הוראות!Z13,הוראות!F13)</f>
        <v>הנתונים ביחידות בודדות לשנת 2020</v>
      </c>
    </row>
    <row r="4" spans="2:24" x14ac:dyDescent="0.2">
      <c r="C4" s="182" t="s">
        <v>425</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0</v>
      </c>
      <c r="E14" s="150"/>
      <c r="F14" s="150"/>
      <c r="G14" s="150"/>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0"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ignoredErrors>
    <ignoredError sqref="D10:X1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
    <tabColor indexed="44"/>
  </sheetPr>
  <dimension ref="A1:AO39"/>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21" customWidth="1"/>
    <col min="2" max="3" width="9.140625" style="121"/>
    <col min="4" max="4" width="17.7109375" style="121" customWidth="1"/>
    <col min="5" max="6" width="7.7109375" style="121" customWidth="1"/>
    <col min="7" max="8" width="8.140625" style="121" customWidth="1"/>
    <col min="9" max="10" width="8.85546875" style="121" customWidth="1"/>
    <col min="11" max="12" width="7.7109375" style="121" customWidth="1"/>
    <col min="13" max="13" width="7" style="121" customWidth="1"/>
    <col min="14" max="18" width="7.7109375" style="121" customWidth="1"/>
    <col min="19" max="19" width="7.42578125" style="121" customWidth="1"/>
    <col min="20" max="24" width="7.7109375" style="121" customWidth="1"/>
    <col min="25" max="25" width="7.42578125" style="121" customWidth="1"/>
    <col min="26" max="28" width="7.7109375" style="121" customWidth="1"/>
    <col min="29" max="29" width="6.85546875" style="121" customWidth="1"/>
    <col min="30" max="30" width="7.7109375" style="121" bestFit="1" customWidth="1"/>
    <col min="31" max="31" width="7.140625" style="121" customWidth="1"/>
    <col min="32" max="33" width="7.5703125" style="121" customWidth="1"/>
    <col min="34" max="34" width="6.7109375" style="121" customWidth="1"/>
    <col min="35" max="35" width="10.140625" style="121" customWidth="1"/>
    <col min="36" max="36" width="7.140625" style="121" customWidth="1"/>
    <col min="37" max="37" width="5.7109375" style="121" customWidth="1"/>
    <col min="38" max="38" width="10" style="121" customWidth="1"/>
    <col min="39" max="39" width="9.140625" style="121"/>
    <col min="40" max="40" width="26.5703125" style="121" customWidth="1"/>
    <col min="41" max="41" width="6.28515625" style="121" customWidth="1"/>
    <col min="42" max="16384" width="9.140625" style="121"/>
  </cols>
  <sheetData>
    <row r="1" spans="1:41" ht="18.75" x14ac:dyDescent="0.3">
      <c r="B1" s="158" t="str">
        <f>הוראות!B27</f>
        <v>נספח ב1 מדדי תביעות בביטוח כללי</v>
      </c>
    </row>
    <row r="2" spans="1:41" ht="12.75" customHeight="1" x14ac:dyDescent="0.3">
      <c r="A2" s="268"/>
      <c r="B2" s="184" t="str">
        <f>הוראות!B13</f>
        <v>ק.ה.ר הקרן השתלמות לרוקחים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row>
    <row r="3" spans="1:41" ht="16.5" customHeight="1" x14ac:dyDescent="0.3">
      <c r="A3" s="158"/>
      <c r="B3" s="183" t="str">
        <f>CONCATENATE(הוראות!Z13,הוראות!F13)</f>
        <v>הנתונים ביחידות בודדות לשנת 2020</v>
      </c>
    </row>
    <row r="4" spans="1:41" x14ac:dyDescent="0.2">
      <c r="B4" s="182" t="s">
        <v>425</v>
      </c>
    </row>
    <row r="5" spans="1:41" ht="13.5" thickBot="1" x14ac:dyDescent="0.25"/>
    <row r="6" spans="1:41" x14ac:dyDescent="0.2">
      <c r="B6" s="417" t="s">
        <v>179</v>
      </c>
      <c r="C6" s="440"/>
      <c r="D6" s="441"/>
      <c r="E6" s="420" t="s">
        <v>26</v>
      </c>
      <c r="F6" s="421"/>
      <c r="G6" s="421"/>
      <c r="H6" s="421"/>
      <c r="I6" s="421"/>
      <c r="J6" s="422"/>
      <c r="K6" s="426" t="s">
        <v>27</v>
      </c>
      <c r="L6" s="427"/>
      <c r="M6" s="428"/>
      <c r="N6" s="428"/>
      <c r="O6" s="428"/>
      <c r="P6" s="428"/>
      <c r="Q6" s="428"/>
      <c r="R6" s="428"/>
      <c r="S6" s="428"/>
      <c r="T6" s="428"/>
      <c r="U6" s="428"/>
      <c r="V6" s="429"/>
      <c r="W6" s="430" t="s">
        <v>529</v>
      </c>
      <c r="X6" s="431"/>
      <c r="Y6" s="431"/>
      <c r="Z6" s="431"/>
      <c r="AA6" s="431"/>
      <c r="AB6" s="431"/>
      <c r="AC6" s="431"/>
      <c r="AD6" s="431"/>
      <c r="AE6" s="431"/>
      <c r="AF6" s="431"/>
      <c r="AG6" s="431"/>
      <c r="AH6" s="432"/>
    </row>
    <row r="7" spans="1:41" ht="12.75" customHeight="1" x14ac:dyDescent="0.2">
      <c r="A7" s="186"/>
      <c r="B7" s="418"/>
      <c r="C7" s="442"/>
      <c r="D7" s="443"/>
      <c r="E7" s="423"/>
      <c r="F7" s="424"/>
      <c r="G7" s="424"/>
      <c r="H7" s="424"/>
      <c r="I7" s="424"/>
      <c r="J7" s="425"/>
      <c r="K7" s="433" t="s">
        <v>180</v>
      </c>
      <c r="L7" s="434"/>
      <c r="M7" s="435"/>
      <c r="N7" s="435"/>
      <c r="O7" s="435"/>
      <c r="P7" s="435"/>
      <c r="Q7" s="435" t="s">
        <v>181</v>
      </c>
      <c r="R7" s="435"/>
      <c r="S7" s="435"/>
      <c r="T7" s="435"/>
      <c r="U7" s="435"/>
      <c r="V7" s="436"/>
      <c r="W7" s="433" t="s">
        <v>30</v>
      </c>
      <c r="X7" s="434"/>
      <c r="Y7" s="435"/>
      <c r="Z7" s="435"/>
      <c r="AA7" s="435"/>
      <c r="AB7" s="435"/>
      <c r="AC7" s="435" t="s">
        <v>31</v>
      </c>
      <c r="AD7" s="435"/>
      <c r="AE7" s="435"/>
      <c r="AF7" s="435"/>
      <c r="AG7" s="435"/>
      <c r="AH7" s="436"/>
      <c r="AI7" s="279"/>
      <c r="AJ7" s="279"/>
      <c r="AK7" s="279"/>
      <c r="AL7" s="279"/>
      <c r="AM7" s="173"/>
    </row>
    <row r="8" spans="1:41" ht="25.5" customHeight="1" x14ac:dyDescent="0.2">
      <c r="A8" s="186"/>
      <c r="B8" s="418"/>
      <c r="C8" s="442"/>
      <c r="D8" s="443"/>
      <c r="E8" s="187" t="s">
        <v>182</v>
      </c>
      <c r="F8" s="47" t="s">
        <v>35</v>
      </c>
      <c r="G8" s="47" t="s">
        <v>36</v>
      </c>
      <c r="H8" s="47" t="s">
        <v>37</v>
      </c>
      <c r="I8" s="47" t="s">
        <v>38</v>
      </c>
      <c r="J8" s="188" t="s">
        <v>39</v>
      </c>
      <c r="K8" s="187" t="s">
        <v>182</v>
      </c>
      <c r="L8" s="47" t="s">
        <v>40</v>
      </c>
      <c r="M8" s="47" t="s">
        <v>394</v>
      </c>
      <c r="N8" s="47" t="s">
        <v>395</v>
      </c>
      <c r="O8" s="47" t="s">
        <v>396</v>
      </c>
      <c r="P8" s="188" t="s">
        <v>41</v>
      </c>
      <c r="Q8" s="187" t="s">
        <v>182</v>
      </c>
      <c r="R8" s="47" t="s">
        <v>40</v>
      </c>
      <c r="S8" s="47" t="s">
        <v>394</v>
      </c>
      <c r="T8" s="47" t="s">
        <v>395</v>
      </c>
      <c r="U8" s="47" t="s">
        <v>396</v>
      </c>
      <c r="V8" s="188" t="s">
        <v>41</v>
      </c>
      <c r="W8" s="187" t="s">
        <v>182</v>
      </c>
      <c r="X8" s="47" t="s">
        <v>40</v>
      </c>
      <c r="Y8" s="47" t="s">
        <v>394</v>
      </c>
      <c r="Z8" s="47" t="s">
        <v>395</v>
      </c>
      <c r="AA8" s="47" t="s">
        <v>396</v>
      </c>
      <c r="AB8" s="188" t="s">
        <v>41</v>
      </c>
      <c r="AC8" s="187" t="s">
        <v>182</v>
      </c>
      <c r="AD8" s="47" t="s">
        <v>40</v>
      </c>
      <c r="AE8" s="47" t="s">
        <v>394</v>
      </c>
      <c r="AF8" s="47" t="s">
        <v>395</v>
      </c>
      <c r="AG8" s="47" t="s">
        <v>396</v>
      </c>
      <c r="AH8" s="188" t="s">
        <v>41</v>
      </c>
      <c r="AI8" s="279"/>
      <c r="AJ8" s="279"/>
      <c r="AK8" s="279"/>
      <c r="AL8" s="279"/>
      <c r="AM8" s="173"/>
    </row>
    <row r="9" spans="1:41" ht="13.5" thickBot="1" x14ac:dyDescent="0.25">
      <c r="A9" s="192"/>
      <c r="B9" s="419"/>
      <c r="C9" s="444"/>
      <c r="D9" s="445"/>
      <c r="E9" s="193" t="s">
        <v>42</v>
      </c>
      <c r="F9" s="194" t="s">
        <v>43</v>
      </c>
      <c r="G9" s="194" t="s">
        <v>44</v>
      </c>
      <c r="H9" s="195" t="s">
        <v>45</v>
      </c>
      <c r="I9" s="195" t="s">
        <v>46</v>
      </c>
      <c r="J9" s="196" t="s">
        <v>47</v>
      </c>
      <c r="K9" s="193" t="s">
        <v>48</v>
      </c>
      <c r="L9" s="194" t="s">
        <v>49</v>
      </c>
      <c r="M9" s="194" t="s">
        <v>50</v>
      </c>
      <c r="N9" s="195" t="s">
        <v>51</v>
      </c>
      <c r="O9" s="195" t="s">
        <v>52</v>
      </c>
      <c r="P9" s="196" t="s">
        <v>53</v>
      </c>
      <c r="Q9" s="193" t="s">
        <v>54</v>
      </c>
      <c r="R9" s="194" t="s">
        <v>55</v>
      </c>
      <c r="S9" s="194" t="s">
        <v>56</v>
      </c>
      <c r="T9" s="195" t="s">
        <v>57</v>
      </c>
      <c r="U9" s="195" t="s">
        <v>58</v>
      </c>
      <c r="V9" s="196" t="s">
        <v>59</v>
      </c>
      <c r="W9" s="193" t="s">
        <v>60</v>
      </c>
      <c r="X9" s="194" t="s">
        <v>61</v>
      </c>
      <c r="Y9" s="194" t="s">
        <v>62</v>
      </c>
      <c r="Z9" s="195" t="s">
        <v>63</v>
      </c>
      <c r="AA9" s="195" t="s">
        <v>64</v>
      </c>
      <c r="AB9" s="196" t="s">
        <v>65</v>
      </c>
      <c r="AC9" s="193" t="s">
        <v>66</v>
      </c>
      <c r="AD9" s="194" t="s">
        <v>67</v>
      </c>
      <c r="AE9" s="194" t="s">
        <v>68</v>
      </c>
      <c r="AF9" s="195" t="s">
        <v>69</v>
      </c>
      <c r="AG9" s="195" t="s">
        <v>70</v>
      </c>
      <c r="AH9" s="196" t="s">
        <v>71</v>
      </c>
      <c r="AI9" s="279"/>
      <c r="AJ9" s="279"/>
      <c r="AK9" s="279"/>
      <c r="AL9" s="279"/>
      <c r="AM9" s="292"/>
      <c r="AN9" s="293"/>
      <c r="AO9" s="159"/>
    </row>
    <row r="10" spans="1:41" x14ac:dyDescent="0.2">
      <c r="A10" s="200" t="s">
        <v>72</v>
      </c>
      <c r="B10" s="201" t="s">
        <v>73</v>
      </c>
      <c r="C10" s="281"/>
      <c r="D10" s="282"/>
      <c r="E10" s="71"/>
      <c r="F10" s="241"/>
      <c r="G10" s="73"/>
      <c r="H10" s="73"/>
      <c r="I10" s="73"/>
      <c r="J10" s="74"/>
      <c r="K10" s="71"/>
      <c r="L10" s="73"/>
      <c r="M10" s="73"/>
      <c r="N10" s="73"/>
      <c r="O10" s="73"/>
      <c r="P10" s="75"/>
      <c r="Q10" s="76"/>
      <c r="R10" s="73"/>
      <c r="S10" s="73"/>
      <c r="T10" s="73"/>
      <c r="U10" s="73"/>
      <c r="V10" s="74"/>
      <c r="W10" s="71"/>
      <c r="X10" s="73"/>
      <c r="Y10" s="73"/>
      <c r="Z10" s="73"/>
      <c r="AA10" s="73"/>
      <c r="AB10" s="74"/>
      <c r="AC10" s="76"/>
      <c r="AD10" s="73"/>
      <c r="AE10" s="73"/>
      <c r="AF10" s="73"/>
      <c r="AG10" s="73"/>
      <c r="AH10" s="74"/>
      <c r="AI10" s="303"/>
      <c r="AJ10" s="303"/>
      <c r="AK10" s="303"/>
      <c r="AL10" s="303"/>
      <c r="AM10" s="173"/>
    </row>
    <row r="11" spans="1:41" x14ac:dyDescent="0.2">
      <c r="A11" s="202">
        <v>3</v>
      </c>
      <c r="B11" s="203" t="s">
        <v>526</v>
      </c>
      <c r="C11" s="272"/>
      <c r="D11" s="273"/>
      <c r="E11" s="78">
        <f>SUM(F11:J11)</f>
        <v>0</v>
      </c>
      <c r="F11" s="79">
        <f>IF(('כללי א1'!D12+'כללי א1'!E12+'כללי א1'!D13+'כללי א1'!E13)=0,0,('כללי א1'!D12+'כללי א1'!E12+'כללי א1'!D13+'כללי א1'!E13)/'כללי א1'!$C$17)</f>
        <v>0</v>
      </c>
      <c r="G11" s="79">
        <f>IF(('כללי א1'!F12+'כללי א1'!F13)=0,0,('כללי א1'!F12+'כללי א1'!F13)/'כללי א1'!$C$17)</f>
        <v>0</v>
      </c>
      <c r="H11" s="79">
        <f>IF(('כללי א1'!G12+'כללי א1'!G13)=0,0,('כללי א1'!G12+'כללי א1'!G13)/'כללי א1'!$C$17)</f>
        <v>0</v>
      </c>
      <c r="I11" s="79">
        <f>IF(('כללי א1'!H12+'כללי א1'!H13)=0,0,('כללי א1'!H12+'כללי א1'!H13)/'כללי א1'!$C$17)</f>
        <v>0</v>
      </c>
      <c r="J11" s="80">
        <f>IF(('כללי א1'!I12+'כללי א1'!I13)=0,0,('כללי א1'!I12+'כללי א1'!I13)/'כללי א1'!$C$17)</f>
        <v>0</v>
      </c>
      <c r="K11" s="78">
        <f>SUM(L11:P11)</f>
        <v>0</v>
      </c>
      <c r="L11" s="79">
        <f>IF(('כללי א1'!L12+'כללי א1'!K12+'כללי א1'!L13+'כללי א1'!K13)=0,0,('כללי א1'!L12+'כללי א1'!K12+'כללי א1'!L13+'כללי א1'!K13)/'כללי א1'!$J$17)</f>
        <v>0</v>
      </c>
      <c r="M11" s="79">
        <f>IF(('כללי א1'!M12+'כללי א1'!M13)=0,0,('כללי א1'!M12+'כללי א1'!M13)/'כללי א1'!$J$17)</f>
        <v>0</v>
      </c>
      <c r="N11" s="79">
        <f>IF(('כללי א1'!N12+'כללי א1'!N13)=0,0,('כללי א1'!N12+'כללי א1'!N13)/'כללי א1'!$J$17)</f>
        <v>0</v>
      </c>
      <c r="O11" s="79">
        <f>IF(('כללי א1'!O12+'כללי א1'!O13)=0,0,('כללי א1'!O12+'כללי א1'!O13)/'כללי א1'!$J$17)</f>
        <v>0</v>
      </c>
      <c r="P11" s="80">
        <f>IF(('כללי א1'!P12+'כללי א1'!P13)=0,0,('כללי א1'!P12+'כללי א1'!P13)/'כללי א1'!$J$17)</f>
        <v>0</v>
      </c>
      <c r="Q11" s="78">
        <f>SUM(R11:V11)</f>
        <v>0</v>
      </c>
      <c r="R11" s="79">
        <f>IF(('כללי א1'!S12+'כללי א1'!R12+'כללי א1'!S13+'כללי א1'!R13)=0,0,('כללי א1'!S12+'כללי א1'!R12+'כללי א1'!S13+'כללי א1'!R13)/'כללי א1'!$Q$17)</f>
        <v>0</v>
      </c>
      <c r="S11" s="79">
        <f>IF(('כללי א1'!T12+'כללי א1'!T13)=0,0,('כללי א1'!T12+'כללי א1'!T13)/'כללי א1'!$Q$17)</f>
        <v>0</v>
      </c>
      <c r="T11" s="79">
        <f>IF(('כללי א1'!U12+'כללי א1'!U13)=0,0,('כללי א1'!U12+'כללי א1'!U13)/'כללי א1'!$Q$17)</f>
        <v>0</v>
      </c>
      <c r="U11" s="79">
        <f>IF(('כללי א1'!V12+'כללי א1'!V13)=0,0,('כללי א1'!V12+'כללי א1'!V13)/'כללי א1'!$Q$17)</f>
        <v>0</v>
      </c>
      <c r="V11" s="80">
        <f>IF(('כללי א1'!W12+'כללי א1'!W13)=0,0,('כללי א1'!W12+'כללי א1'!W13)/'כללי א1'!$Q$17)</f>
        <v>0</v>
      </c>
      <c r="W11" s="78">
        <f>SUM(X11:AB11)</f>
        <v>0</v>
      </c>
      <c r="X11" s="79">
        <f>IF(('כללי א1'!Z12+'כללי א1'!Y12+'כללי א1'!Z13+'כללי א1'!Y13)=0,0,('כללי א1'!Z12+'כללי א1'!Y12+'כללי א1'!Z13+'כללי א1'!Y13)/'כללי א1'!$X$17)</f>
        <v>0</v>
      </c>
      <c r="Y11" s="79">
        <f>IF(('כללי א1'!AA13+'כללי א1'!AA12)=0,0,('כללי א1'!AA13+'כללי א1'!AA12)/'כללי א1'!$X$17)</f>
        <v>0</v>
      </c>
      <c r="Z11" s="79">
        <f>IF(('כללי א1'!AB13+'כללי א1'!AB12)=0,0,('כללי א1'!AB13+'כללי א1'!AB12)/'כללי א1'!$X$17)</f>
        <v>0</v>
      </c>
      <c r="AA11" s="79">
        <f>IF(('כללי א1'!AC13+'כללי א1'!AC12)=0,0,('כללי א1'!AC13+'כללי א1'!AC12)/'כללי א1'!$X$17)</f>
        <v>0</v>
      </c>
      <c r="AB11" s="80">
        <f>IF(('כללי א1'!AD13+'כללי א1'!AD12)=0,0,('כללי א1'!AD13+'כללי א1'!AD12)/'כללי א1'!$X$17)</f>
        <v>0</v>
      </c>
      <c r="AC11" s="78">
        <f>SUM(AD11:AH11)</f>
        <v>0</v>
      </c>
      <c r="AD11" s="79">
        <f>IF(('כללי א1'!AG12+'כללי א1'!AF12+'כללי א1'!AG13+'כללי א1'!AF13)=0,0,('כללי א1'!AG12+'כללי א1'!AF12+'כללי א1'!AG13+'כללי א1'!AF13)/'כללי א1'!$AE$17)</f>
        <v>0</v>
      </c>
      <c r="AE11" s="79">
        <f>IF(('כללי א1'!AH13+'כללי א1'!AH12)=0,0,('כללי א1'!AH13+'כללי א1'!AH12)/'כללי א1'!$AE$17)</f>
        <v>0</v>
      </c>
      <c r="AF11" s="79">
        <f>IF(('כללי א1'!AI13+'כללי א1'!AI12)=0,0,('כללי א1'!AI13+'כללי א1'!AI12)/'כללי א1'!$AE$17)</f>
        <v>0</v>
      </c>
      <c r="AG11" s="79">
        <f>IF(('כללי א1'!AJ13+'כללי א1'!AJ12)=0,0,('כללי א1'!AJ13+'כללי א1'!AJ12)/'כללי א1'!$AE$17)</f>
        <v>0</v>
      </c>
      <c r="AH11" s="80">
        <f>IF(('כללי א1'!AK13+'כללי א1'!AK12)=0,0,('כללי א1'!AK13+'כללי א1'!AK12)/'כללי א1'!$AE$17)</f>
        <v>0</v>
      </c>
      <c r="AI11" s="303"/>
      <c r="AJ11" s="303"/>
      <c r="AK11" s="303"/>
      <c r="AL11" s="303"/>
      <c r="AM11" s="173"/>
    </row>
    <row r="12" spans="1:41" x14ac:dyDescent="0.2">
      <c r="A12" s="202">
        <v>4</v>
      </c>
      <c r="B12" s="203" t="s">
        <v>77</v>
      </c>
      <c r="C12" s="272"/>
      <c r="D12" s="273"/>
      <c r="E12" s="78">
        <f>SUM(F12:J12)</f>
        <v>0</v>
      </c>
      <c r="F12" s="79">
        <f>IF(('כללי א1'!D14+'כללי א1'!E14)=0,0,('כללי א1'!D14+'כללי א1'!E14)/'כללי א1'!$C$17)</f>
        <v>0</v>
      </c>
      <c r="G12" s="79">
        <f>IF('כללי א1'!F14=0,0,'כללי א1'!F14/'כללי א1'!$C$17)</f>
        <v>0</v>
      </c>
      <c r="H12" s="79">
        <f>IF('כללי א1'!G14=0,0,'כללי א1'!G14/'כללי א1'!$C$17)</f>
        <v>0</v>
      </c>
      <c r="I12" s="79">
        <f>IF('כללי א1'!H14=0,0,'כללי א1'!H14/'כללי א1'!$C$17)</f>
        <v>0</v>
      </c>
      <c r="J12" s="80">
        <f>IF('כללי א1'!I14=0,0,'כללי א1'!I14/'כללי א1'!$C$17)</f>
        <v>0</v>
      </c>
      <c r="K12" s="78">
        <f>SUM(L12:P12)</f>
        <v>0</v>
      </c>
      <c r="L12" s="79">
        <f>IF(('כללי א1'!L14+'כללי א1'!K14)=0,0,('כללי א1'!L14+'כללי א1'!K14)/'כללי א1'!$J$17)</f>
        <v>0</v>
      </c>
      <c r="M12" s="79">
        <f>IF('כללי א1'!M14=0,0,'כללי א1'!M14/'כללי א1'!$J$17)</f>
        <v>0</v>
      </c>
      <c r="N12" s="79">
        <f>IF('כללי א1'!N14=0,0,'כללי א1'!N14/'כללי א1'!$J$17)</f>
        <v>0</v>
      </c>
      <c r="O12" s="79">
        <f>IF('כללי א1'!O14=0,0,'כללי א1'!O14/'כללי א1'!$J$17)</f>
        <v>0</v>
      </c>
      <c r="P12" s="80">
        <f>IF('כללי א1'!P14=0,0,'כללי א1'!P14/'כללי א1'!$J$17)</f>
        <v>0</v>
      </c>
      <c r="Q12" s="78">
        <f>SUM(R12:V12)</f>
        <v>0</v>
      </c>
      <c r="R12" s="79">
        <f>IF(('כללי א1'!S14+'כללי א1'!R14)=0,0,('כללי א1'!S14+'כללי א1'!R14)/'כללי א1'!$Q$17)</f>
        <v>0</v>
      </c>
      <c r="S12" s="79">
        <f>IF('כללי א1'!T14=0,0,'כללי א1'!T14/'כללי א1'!$Q$17)</f>
        <v>0</v>
      </c>
      <c r="T12" s="79">
        <f>IF('כללי א1'!U14=0,0,'כללי א1'!U14/'כללי א1'!$Q$17)</f>
        <v>0</v>
      </c>
      <c r="U12" s="79">
        <f>IF('כללי א1'!V14=0,0,'כללי א1'!V14/'כללי א1'!$Q$17)</f>
        <v>0</v>
      </c>
      <c r="V12" s="80">
        <f>IF('כללי א1'!W14=0,0,'כללי א1'!W14/'כללי א1'!$Q$17)</f>
        <v>0</v>
      </c>
      <c r="W12" s="78">
        <f>SUM(X12:AB12)</f>
        <v>0</v>
      </c>
      <c r="X12" s="79">
        <f>IF(('כללי א1'!Z14+'כללי א1'!Y14)=0,0,('כללי א1'!Z14+'כללי א1'!Y14)/'כללי א1'!$X$17)</f>
        <v>0</v>
      </c>
      <c r="Y12" s="79">
        <f>IF('כללי א1'!AA14=0,0,'כללי א1'!AA14/'כללי א1'!$X$17)</f>
        <v>0</v>
      </c>
      <c r="Z12" s="79">
        <f>IF('כללי א1'!AB14=0,0,'כללי א1'!AB14/'כללי א1'!$X$17)</f>
        <v>0</v>
      </c>
      <c r="AA12" s="79">
        <f>IF('כללי א1'!AC14=0,0,'כללי א1'!AC14/'כללי א1'!$X$17)</f>
        <v>0</v>
      </c>
      <c r="AB12" s="80">
        <f>IF('כללי א1'!AD14=0,0,'כללי א1'!AD14/'כללי א1'!$X$17)</f>
        <v>0</v>
      </c>
      <c r="AC12" s="78">
        <f>SUM(AD12:AH12)</f>
        <v>0</v>
      </c>
      <c r="AD12" s="79">
        <f>IF(('כללי א1'!AG14+'כללי א1'!AF14)=0,0,('כללי א1'!AG14+'כללי א1'!AF14)/'כללי א1'!$AE$17)</f>
        <v>0</v>
      </c>
      <c r="AE12" s="79">
        <f>IF('כללי א1'!AH14=0,0,'כללי א1'!AH14/'כללי א1'!$AE$17)</f>
        <v>0</v>
      </c>
      <c r="AF12" s="79">
        <f>IF('כללי א1'!AI14=0,0,'כללי א1'!AI14/'כללי א1'!$AE$17)</f>
        <v>0</v>
      </c>
      <c r="AG12" s="79">
        <f>IF('כללי א1'!AJ14=0,0,'כללי א1'!AJ14/'כללי א1'!$AE$17)</f>
        <v>0</v>
      </c>
      <c r="AH12" s="80">
        <f>IF('כללי א1'!AK14=0,0,'כללי א1'!AK14/'כללי א1'!$AE$17)</f>
        <v>0</v>
      </c>
      <c r="AI12" s="303"/>
      <c r="AJ12" s="303"/>
      <c r="AK12" s="303"/>
      <c r="AL12" s="303"/>
      <c r="AM12" s="173"/>
    </row>
    <row r="13" spans="1:41" x14ac:dyDescent="0.2">
      <c r="A13" s="202">
        <v>5</v>
      </c>
      <c r="B13" s="306" t="s">
        <v>78</v>
      </c>
      <c r="C13" s="307"/>
      <c r="D13" s="307"/>
      <c r="E13" s="78">
        <f>SUM(F13:J13)</f>
        <v>0</v>
      </c>
      <c r="F13" s="79">
        <f>IF(('כללי א1'!D15+'כללי א1'!E15)=0,0,('כללי א1'!D15+'כללי א1'!E15)/'כללי א1'!$C$17)</f>
        <v>0</v>
      </c>
      <c r="G13" s="79">
        <f>IF('כללי א1'!F15=0,0,'כללי א1'!F15/'כללי א1'!$C$17)</f>
        <v>0</v>
      </c>
      <c r="H13" s="79">
        <f>IF('כללי א1'!G15=0,0,'כללי א1'!G15/'כללי א1'!$C$17)</f>
        <v>0</v>
      </c>
      <c r="I13" s="79">
        <f>IF('כללי א1'!H15=0,0,'כללי א1'!H15/'כללי א1'!$C$17)</f>
        <v>0</v>
      </c>
      <c r="J13" s="80">
        <f>IF('כללי א1'!I15=0,0,'כללי א1'!I15/'כללי א1'!$C$17)</f>
        <v>0</v>
      </c>
      <c r="K13" s="78">
        <f>SUM(L13:P13)</f>
        <v>0</v>
      </c>
      <c r="L13" s="79">
        <f>IF(('כללי א1'!L15+'כללי א1'!K15)=0,0,('כללי א1'!L15+'כללי א1'!K15)/'כללי א1'!$J$17)</f>
        <v>0</v>
      </c>
      <c r="M13" s="79">
        <f>IF('כללי א1'!M15=0,0,'כללי א1'!M15/'כללי א1'!$J$17)</f>
        <v>0</v>
      </c>
      <c r="N13" s="79">
        <f>IF('כללי א1'!N15=0,0,'כללי א1'!N15/'כללי א1'!$J$17)</f>
        <v>0</v>
      </c>
      <c r="O13" s="79">
        <f>IF('כללי א1'!O15=0,0,'כללי א1'!O15/'כללי א1'!$J$17)</f>
        <v>0</v>
      </c>
      <c r="P13" s="80">
        <f>IF('כללי א1'!P15=0,0,'כללי א1'!P15/'כללי א1'!$J$17)</f>
        <v>0</v>
      </c>
      <c r="Q13" s="78">
        <f>SUM(R13:V13)</f>
        <v>0</v>
      </c>
      <c r="R13" s="79">
        <f>IF(('כללי א1'!S15+'כללי א1'!R15)=0,0,('כללי א1'!S15+'כללי א1'!R15)/'כללי א1'!$Q$17)</f>
        <v>0</v>
      </c>
      <c r="S13" s="79">
        <f>IF('כללי א1'!T15=0,0,'כללי א1'!T15/'כללי א1'!$Q$17)</f>
        <v>0</v>
      </c>
      <c r="T13" s="79">
        <f>IF('כללי א1'!U15=0,0,'כללי א1'!U15/'כללי א1'!$Q$17)</f>
        <v>0</v>
      </c>
      <c r="U13" s="79">
        <f>IF('כללי א1'!V15=0,0,'כללי א1'!V15/'כללי א1'!$Q$17)</f>
        <v>0</v>
      </c>
      <c r="V13" s="80">
        <f>IF('כללי א1'!W15=0,0,'כללי א1'!W15/'כללי א1'!$Q$17)</f>
        <v>0</v>
      </c>
      <c r="W13" s="78">
        <f>SUM(X13:AB13)</f>
        <v>0</v>
      </c>
      <c r="X13" s="79">
        <f>IF(('כללי א1'!Z15+'כללי א1'!Y15)=0,0,('כללי א1'!Z15+'כללי א1'!Y15)/'כללי א1'!$X$17)</f>
        <v>0</v>
      </c>
      <c r="Y13" s="79">
        <f>IF('כללי א1'!AA15=0,0,'כללי א1'!AA15/'כללי א1'!$X$17)</f>
        <v>0</v>
      </c>
      <c r="Z13" s="79">
        <f>IF('כללי א1'!AB15=0,0,'כללי א1'!AB15/'כללי א1'!$X$17)</f>
        <v>0</v>
      </c>
      <c r="AA13" s="79">
        <f>IF('כללי א1'!AC15=0,0,'כללי א1'!AC15/'כללי א1'!$X$17)</f>
        <v>0</v>
      </c>
      <c r="AB13" s="80">
        <f>IF('כללי א1'!AD15=0,0,'כללי א1'!AD15/'כללי א1'!$X$17)</f>
        <v>0</v>
      </c>
      <c r="AC13" s="78">
        <f>SUM(AD13:AH13)</f>
        <v>0</v>
      </c>
      <c r="AD13" s="79">
        <f>IF(('כללי א1'!AG15+'כללי א1'!AF15)=0,0,('כללי א1'!AG15+'כללי א1'!AF15)/'כללי א1'!$AE$17)</f>
        <v>0</v>
      </c>
      <c r="AE13" s="79">
        <f>IF('כללי א1'!AH15=0,0,'כללי א1'!AH15/'כללי א1'!$AE$17)</f>
        <v>0</v>
      </c>
      <c r="AF13" s="79">
        <f>IF('כללי א1'!AI15=0,0,'כללי א1'!AI15/'כללי א1'!$AE$17)</f>
        <v>0</v>
      </c>
      <c r="AG13" s="79">
        <f>IF('כללי א1'!AJ15=0,0,'כללי א1'!AJ15/'כללי א1'!$AE$17)</f>
        <v>0</v>
      </c>
      <c r="AH13" s="80">
        <f>IF('כללי א1'!AK15=0,0,'כללי א1'!AK15/'כללי א1'!$AE$17)</f>
        <v>0</v>
      </c>
      <c r="AI13" s="303"/>
      <c r="AJ13" s="303"/>
      <c r="AK13" s="303"/>
      <c r="AL13" s="303"/>
      <c r="AM13" s="173"/>
    </row>
    <row r="14" spans="1:41" x14ac:dyDescent="0.2">
      <c r="A14" s="202">
        <v>6</v>
      </c>
      <c r="B14" s="306" t="s">
        <v>79</v>
      </c>
      <c r="C14" s="307"/>
      <c r="D14" s="307"/>
      <c r="E14" s="78">
        <f>SUM(F14:J14)</f>
        <v>0</v>
      </c>
      <c r="F14" s="79">
        <f>IF(('כללי א1'!D16+'כללי א1'!E16)=0,0,('כללי א1'!D16+'כללי א1'!E16)/'כללי א1'!$C$17)</f>
        <v>0</v>
      </c>
      <c r="G14" s="79">
        <f>IF('כללי א1'!F16=0,0,'כללי א1'!F16/'כללי א1'!$C$17)</f>
        <v>0</v>
      </c>
      <c r="H14" s="79">
        <f>IF('כללי א1'!G16=0,0,'כללי א1'!G16/'כללי א1'!$C$17)</f>
        <v>0</v>
      </c>
      <c r="I14" s="79">
        <f>IF('כללי א1'!H16=0,0,'כללי א1'!H16/'כללי א1'!$C$17)</f>
        <v>0</v>
      </c>
      <c r="J14" s="80">
        <f>IF('כללי א1'!I16=0,0,'כללי א1'!I16/'כללי א1'!$C$17)</f>
        <v>0</v>
      </c>
      <c r="K14" s="78">
        <f>SUM(L14:P14)</f>
        <v>0</v>
      </c>
      <c r="L14" s="79">
        <f>IF(('כללי א1'!L16+'כללי א1'!K16)=0,0,('כללי א1'!L16+'כללי א1'!K16)/'כללי א1'!$J$17)</f>
        <v>0</v>
      </c>
      <c r="M14" s="79">
        <f>IF('כללי א1'!M16=0,0,'כללי א1'!M16/'כללי א1'!$J$17)</f>
        <v>0</v>
      </c>
      <c r="N14" s="79">
        <f>IF('כללי א1'!N16=0,0,'כללי א1'!N16/'כללי א1'!$J$17)</f>
        <v>0</v>
      </c>
      <c r="O14" s="79">
        <f>IF('כללי א1'!O16=0,0,'כללי א1'!O16/'כללי א1'!$J$17)</f>
        <v>0</v>
      </c>
      <c r="P14" s="80">
        <f>IF('כללי א1'!P16=0,0,'כללי א1'!P16/'כללי א1'!$J$17)</f>
        <v>0</v>
      </c>
      <c r="Q14" s="78">
        <f>SUM(R14:V14)</f>
        <v>0</v>
      </c>
      <c r="R14" s="79">
        <f>IF(('כללי א1'!S16+'כללי א1'!R16)=0,0,('כללי א1'!S16+'כללי א1'!R16)/'כללי א1'!$Q$17)</f>
        <v>0</v>
      </c>
      <c r="S14" s="79">
        <f>IF('כללי א1'!T16=0,0,'כללי א1'!T16/'כללי א1'!$Q$17)</f>
        <v>0</v>
      </c>
      <c r="T14" s="79">
        <f>IF('כללי א1'!U16=0,0,'כללי א1'!U16/'כללי א1'!$Q$17)</f>
        <v>0</v>
      </c>
      <c r="U14" s="79">
        <f>IF('כללי א1'!V16=0,0,'כללי א1'!V16/'כללי א1'!$Q$17)</f>
        <v>0</v>
      </c>
      <c r="V14" s="80">
        <f>IF('כללי א1'!W16=0,0,'כללי א1'!W16/'כללי א1'!$Q$17)</f>
        <v>0</v>
      </c>
      <c r="W14" s="78">
        <f>SUM(X14:AB14)</f>
        <v>0</v>
      </c>
      <c r="X14" s="79">
        <f>IF(('כללי א1'!Z16+'כללי א1'!Y16)=0,0,('כללי א1'!Z16+'כללי א1'!Y16)/'כללי א1'!$X$17)</f>
        <v>0</v>
      </c>
      <c r="Y14" s="79">
        <f>IF('כללי א1'!AA16=0,0,'כללי א1'!AA16/'כללי א1'!$X$17)</f>
        <v>0</v>
      </c>
      <c r="Z14" s="79">
        <f>IF('כללי א1'!AB16=0,0,'כללי א1'!AB16/'כללי א1'!$X$17)</f>
        <v>0</v>
      </c>
      <c r="AA14" s="79">
        <f>IF('כללי א1'!AC16=0,0,'כללי א1'!AC16/'כללי א1'!$X$17)</f>
        <v>0</v>
      </c>
      <c r="AB14" s="80">
        <f>IF('כללי א1'!AD16=0,0,'כללי א1'!AD16/'כללי א1'!$X$17)</f>
        <v>0</v>
      </c>
      <c r="AC14" s="78">
        <f>SUM(AD14:AH14)</f>
        <v>0</v>
      </c>
      <c r="AD14" s="79">
        <f>IF(('כללי א1'!AG16+'כללי א1'!AF16)=0,0,('כללי א1'!AG16+'כללי א1'!AF16)/'כללי א1'!$AE$17)</f>
        <v>0</v>
      </c>
      <c r="AE14" s="79">
        <f>IF('כללי א1'!AH16=0,0,'כללי א1'!AH16/'כללי א1'!$AE$17)</f>
        <v>0</v>
      </c>
      <c r="AF14" s="79">
        <f>IF('כללי א1'!AI16=0,0,'כללי א1'!AI16/'כללי א1'!$AE$17)</f>
        <v>0</v>
      </c>
      <c r="AG14" s="79">
        <f>IF('כללי א1'!AJ16=0,0,'כללי א1'!AJ16/'כללי א1'!$AE$17)</f>
        <v>0</v>
      </c>
      <c r="AH14" s="80">
        <f>IF('כללי א1'!AK16=0,0,'כללי א1'!AK16/'כללי א1'!$AE$17)</f>
        <v>0</v>
      </c>
      <c r="AI14" s="303"/>
      <c r="AJ14" s="303"/>
      <c r="AK14" s="303"/>
      <c r="AL14" s="303"/>
      <c r="AM14" s="173"/>
    </row>
    <row r="15" spans="1:41" x14ac:dyDescent="0.2">
      <c r="A15" s="202">
        <v>7</v>
      </c>
      <c r="B15" s="376" t="s">
        <v>183</v>
      </c>
      <c r="C15" s="377"/>
      <c r="D15" s="377"/>
      <c r="E15" s="78">
        <f t="shared" ref="E15:AH15" si="0">SUM(E11:E14)</f>
        <v>0</v>
      </c>
      <c r="F15" s="82">
        <f t="shared" si="0"/>
        <v>0</v>
      </c>
      <c r="G15" s="82">
        <f t="shared" si="0"/>
        <v>0</v>
      </c>
      <c r="H15" s="82">
        <f t="shared" si="0"/>
        <v>0</v>
      </c>
      <c r="I15" s="82">
        <f t="shared" si="0"/>
        <v>0</v>
      </c>
      <c r="J15" s="83">
        <f t="shared" si="0"/>
        <v>0</v>
      </c>
      <c r="K15" s="78">
        <f t="shared" si="0"/>
        <v>0</v>
      </c>
      <c r="L15" s="82">
        <f t="shared" si="0"/>
        <v>0</v>
      </c>
      <c r="M15" s="82">
        <f t="shared" si="0"/>
        <v>0</v>
      </c>
      <c r="N15" s="82">
        <f t="shared" si="0"/>
        <v>0</v>
      </c>
      <c r="O15" s="82">
        <f t="shared" si="0"/>
        <v>0</v>
      </c>
      <c r="P15" s="83">
        <f t="shared" si="0"/>
        <v>0</v>
      </c>
      <c r="Q15" s="78">
        <f t="shared" si="0"/>
        <v>0</v>
      </c>
      <c r="R15" s="82">
        <f t="shared" si="0"/>
        <v>0</v>
      </c>
      <c r="S15" s="82">
        <f t="shared" si="0"/>
        <v>0</v>
      </c>
      <c r="T15" s="82">
        <f t="shared" si="0"/>
        <v>0</v>
      </c>
      <c r="U15" s="82">
        <f t="shared" si="0"/>
        <v>0</v>
      </c>
      <c r="V15" s="83">
        <f t="shared" si="0"/>
        <v>0</v>
      </c>
      <c r="W15" s="78">
        <f t="shared" si="0"/>
        <v>0</v>
      </c>
      <c r="X15" s="82">
        <f t="shared" si="0"/>
        <v>0</v>
      </c>
      <c r="Y15" s="82">
        <f t="shared" si="0"/>
        <v>0</v>
      </c>
      <c r="Z15" s="82">
        <f t="shared" si="0"/>
        <v>0</v>
      </c>
      <c r="AA15" s="82">
        <f t="shared" si="0"/>
        <v>0</v>
      </c>
      <c r="AB15" s="83">
        <f t="shared" si="0"/>
        <v>0</v>
      </c>
      <c r="AC15" s="78">
        <f t="shared" si="0"/>
        <v>0</v>
      </c>
      <c r="AD15" s="82">
        <f t="shared" si="0"/>
        <v>0</v>
      </c>
      <c r="AE15" s="82">
        <f t="shared" si="0"/>
        <v>0</v>
      </c>
      <c r="AF15" s="82">
        <f t="shared" si="0"/>
        <v>0</v>
      </c>
      <c r="AG15" s="82">
        <f t="shared" si="0"/>
        <v>0</v>
      </c>
      <c r="AH15" s="83">
        <f t="shared" si="0"/>
        <v>0</v>
      </c>
      <c r="AI15" s="303"/>
      <c r="AJ15" s="303"/>
      <c r="AK15" s="303"/>
      <c r="AL15" s="303"/>
      <c r="AM15" s="173"/>
    </row>
    <row r="16" spans="1:41" x14ac:dyDescent="0.2">
      <c r="A16" s="205" t="s">
        <v>80</v>
      </c>
      <c r="B16" s="206" t="s">
        <v>184</v>
      </c>
      <c r="C16" s="283"/>
      <c r="D16" s="284"/>
      <c r="E16" s="309"/>
      <c r="F16" s="310"/>
      <c r="G16" s="311"/>
      <c r="H16" s="311"/>
      <c r="I16" s="311"/>
      <c r="J16" s="312"/>
      <c r="K16" s="309"/>
      <c r="L16" s="310"/>
      <c r="M16" s="311"/>
      <c r="N16" s="311"/>
      <c r="O16" s="311"/>
      <c r="P16" s="313"/>
      <c r="Q16" s="309"/>
      <c r="R16" s="310"/>
      <c r="S16" s="311"/>
      <c r="T16" s="311"/>
      <c r="U16" s="311"/>
      <c r="V16" s="312"/>
      <c r="W16" s="309"/>
      <c r="X16" s="310"/>
      <c r="Y16" s="311"/>
      <c r="Z16" s="311"/>
      <c r="AA16" s="311"/>
      <c r="AB16" s="312"/>
      <c r="AC16" s="309"/>
      <c r="AD16" s="310"/>
      <c r="AE16" s="311"/>
      <c r="AF16" s="311"/>
      <c r="AG16" s="311"/>
      <c r="AH16" s="312"/>
      <c r="AI16" s="285"/>
      <c r="AJ16" s="285"/>
      <c r="AK16" s="285"/>
      <c r="AL16" s="285"/>
      <c r="AM16" s="173"/>
    </row>
    <row r="17" spans="1:39" x14ac:dyDescent="0.2">
      <c r="A17" s="202">
        <v>1</v>
      </c>
      <c r="B17" s="203" t="s">
        <v>76</v>
      </c>
      <c r="C17" s="272"/>
      <c r="D17" s="273"/>
      <c r="E17" s="78">
        <f>SUM(F17:J17)</f>
        <v>0</v>
      </c>
      <c r="F17" s="79">
        <f>IF(('כללי א1'!E20+'כללי א1'!D20)=0,0,('כללי א1'!E20+'כללי א1'!D20)/'כללי א1'!$C$22)</f>
        <v>0</v>
      </c>
      <c r="G17" s="79">
        <f>IF('כללי א1'!F20=0,0,'כללי א1'!F20/'כללי א1'!$C$22)</f>
        <v>0</v>
      </c>
      <c r="H17" s="79">
        <f>IF('כללי א1'!G20=0,0,'כללי א1'!G20/'כללי א1'!$C$22)</f>
        <v>0</v>
      </c>
      <c r="I17" s="79">
        <f>IF('כללי א1'!H20=0,0,'כללי א1'!H20/'כללי א1'!$C$22)</f>
        <v>0</v>
      </c>
      <c r="J17" s="80">
        <f>IF('כללי א1'!I20=0,0,'כללי א1'!I20/'כללי א1'!$C$22)</f>
        <v>0</v>
      </c>
      <c r="K17" s="78">
        <f>SUM(L17:P17)</f>
        <v>0</v>
      </c>
      <c r="L17" s="79">
        <f>IF(('כללי א1'!L20+'כללי א1'!K20)=0,0,('כללי א1'!L20+'כללי א1'!K20)/'כללי א1'!$J$22)</f>
        <v>0</v>
      </c>
      <c r="M17" s="79">
        <f>IF('כללי א1'!M20=0,0,'כללי א1'!M20/'כללי א1'!$J$22)</f>
        <v>0</v>
      </c>
      <c r="N17" s="79">
        <f>IF('כללי א1'!N20=0,0,'כללי א1'!N20/'כללי א1'!$J$22)</f>
        <v>0</v>
      </c>
      <c r="O17" s="79">
        <f>IF('כללי א1'!O20=0,0,'כללי א1'!O20/'כללי א1'!$J$22)</f>
        <v>0</v>
      </c>
      <c r="P17" s="91">
        <f>IF('כללי א1'!P20=0,0,'כללי א1'!P20/'כללי א1'!$J$22)</f>
        <v>0</v>
      </c>
      <c r="Q17" s="78">
        <f>SUM(R17:V17)</f>
        <v>0</v>
      </c>
      <c r="R17" s="79">
        <f>IF(('כללי א1'!S20+'כללי א1'!R20)=0,0,('כללי א1'!S20+'כללי א1'!R20)/'כללי א1'!$Q$22)</f>
        <v>0</v>
      </c>
      <c r="S17" s="79">
        <f>IF('כללי א1'!T20=0,0,'כללי א1'!T20/'כללי א1'!$Q$22)</f>
        <v>0</v>
      </c>
      <c r="T17" s="79">
        <f>IF('כללי א1'!U20=0,0,'כללי א1'!U20/'כללי א1'!$Q$22)</f>
        <v>0</v>
      </c>
      <c r="U17" s="79">
        <f>IF('כללי א1'!V20=0,0,'כללי א1'!V20/'כללי א1'!$Q$22)</f>
        <v>0</v>
      </c>
      <c r="V17" s="80">
        <f>IF('כללי א1'!W20=0,0,'כללי א1'!W20/'כללי א1'!$Q$22)</f>
        <v>0</v>
      </c>
      <c r="W17" s="78">
        <f>SUM(X17:AB17)</f>
        <v>0</v>
      </c>
      <c r="X17" s="79">
        <f>IF(('כללי א1'!Z20+'כללי א1'!Y20)=0,0,('כללי א1'!Z20+'כללי א1'!Y20)/'כללי א1'!$X$22)</f>
        <v>0</v>
      </c>
      <c r="Y17" s="79">
        <f>IF('כללי א1'!AA20=0,0,'כללי א1'!AA20/'כללי א1'!$X$22)</f>
        <v>0</v>
      </c>
      <c r="Z17" s="79">
        <f>IF('כללי א1'!AB20=0,0,'כללי א1'!AB20/'כללי א1'!$X$22)</f>
        <v>0</v>
      </c>
      <c r="AA17" s="79">
        <f>IF('כללי א1'!AC20=0,0,'כללי א1'!AC20/'כללי א1'!$X$22)</f>
        <v>0</v>
      </c>
      <c r="AB17" s="81">
        <f>IF('כללי א1'!AD20=0,0,'כללי א1'!AD20/'כללי א1'!$X$22)</f>
        <v>0</v>
      </c>
      <c r="AC17" s="78">
        <f>SUM(AD17:AH17)</f>
        <v>0</v>
      </c>
      <c r="AD17" s="79">
        <f>IF(('כללי א1'!AG20+'כללי א1'!AF20)=0,0,('כללי א1'!AG20+'כללי א1'!AF20)/'כללי א1'!$AE$22)</f>
        <v>0</v>
      </c>
      <c r="AE17" s="79">
        <f>IF('כללי א1'!AH20=0,0,'כללי א1'!AH20/'כללי א1'!$AE$22)</f>
        <v>0</v>
      </c>
      <c r="AF17" s="79">
        <f>IF('כללי א1'!AI20=0,0,'כללי א1'!AI20/'כללי א1'!$AE$22)</f>
        <v>0</v>
      </c>
      <c r="AG17" s="79">
        <f>IF('כללי א1'!AJ20=0,0,'כללי א1'!AJ20/'כללי א1'!$AE$22)</f>
        <v>0</v>
      </c>
      <c r="AH17" s="80">
        <f>IF('כללי א1'!AK20=0,0,'כללי א1'!AK20/'כללי א1'!$AE$22)</f>
        <v>0</v>
      </c>
      <c r="AI17" s="303"/>
      <c r="AJ17" s="303"/>
      <c r="AK17" s="303"/>
      <c r="AL17" s="303"/>
      <c r="AM17" s="173"/>
    </row>
    <row r="18" spans="1:39" x14ac:dyDescent="0.2">
      <c r="A18" s="202">
        <v>2</v>
      </c>
      <c r="B18" s="203" t="s">
        <v>77</v>
      </c>
      <c r="C18" s="272"/>
      <c r="D18" s="273"/>
      <c r="E18" s="78">
        <f>SUM(F18:J18)</f>
        <v>0</v>
      </c>
      <c r="F18" s="79">
        <f>IF(('כללי א1'!E21+'כללי א1'!D21)=0,0,('כללי א1'!E21+'כללי א1'!D21)/'כללי א1'!$C$22)</f>
        <v>0</v>
      </c>
      <c r="G18" s="79">
        <f>IF('כללי א1'!F21=0,0,'כללי א1'!F21/'כללי א1'!$C$22)</f>
        <v>0</v>
      </c>
      <c r="H18" s="79">
        <f>IF('כללי א1'!G21=0,0,'כללי א1'!G21/'כללי א1'!$C$22)</f>
        <v>0</v>
      </c>
      <c r="I18" s="79">
        <f>IF('כללי א1'!H21=0,0,'כללי א1'!H21/'כללי א1'!$C$22)</f>
        <v>0</v>
      </c>
      <c r="J18" s="80">
        <f>IF('כללי א1'!I21=0,0,'כללי א1'!I21/'כללי א1'!$C$22)</f>
        <v>0</v>
      </c>
      <c r="K18" s="78">
        <f>SUM(L18:P18)</f>
        <v>0</v>
      </c>
      <c r="L18" s="79">
        <f>IF(('כללי א1'!L21+'כללי א1'!K21)=0,0,('כללי א1'!L21+'כללי א1'!K21)/'כללי א1'!$J$22)</f>
        <v>0</v>
      </c>
      <c r="M18" s="79">
        <f>IF('כללי א1'!M21=0,0,'כללי א1'!M21/'כללי א1'!$J$22)</f>
        <v>0</v>
      </c>
      <c r="N18" s="79">
        <f>IF('כללי א1'!N21=0,0,'כללי א1'!N21/'כללי א1'!$J$22)</f>
        <v>0</v>
      </c>
      <c r="O18" s="79">
        <f>IF('כללי א1'!O21=0,0,'כללי א1'!O21/'כללי א1'!$J$22)</f>
        <v>0</v>
      </c>
      <c r="P18" s="91">
        <f>IF('כללי א1'!P21=0,0,'כללי א1'!P21/'כללי א1'!$J$22)</f>
        <v>0</v>
      </c>
      <c r="Q18" s="78">
        <f>SUM(R18:V18)</f>
        <v>0</v>
      </c>
      <c r="R18" s="79">
        <f>IF(('כללי א1'!S21+'כללי א1'!R21)=0,0,('כללי א1'!S21+'כללי א1'!R21)/'כללי א1'!$Q$22)</f>
        <v>0</v>
      </c>
      <c r="S18" s="79">
        <f>IF('כללי א1'!T21=0,0,'כללי א1'!T21/'כללי א1'!$Q$22)</f>
        <v>0</v>
      </c>
      <c r="T18" s="79">
        <f>IF('כללי א1'!U21=0,0,'כללי א1'!U21/'כללי א1'!$Q$22)</f>
        <v>0</v>
      </c>
      <c r="U18" s="79">
        <f>IF('כללי א1'!V21=0,0,'כללי א1'!V21/'כללי א1'!$Q$22)</f>
        <v>0</v>
      </c>
      <c r="V18" s="80">
        <f>IF('כללי א1'!W21=0,0,'כללי א1'!W21/'כללי א1'!$Q$22)</f>
        <v>0</v>
      </c>
      <c r="W18" s="78">
        <f>SUM(X18:AB18)</f>
        <v>0</v>
      </c>
      <c r="X18" s="79">
        <f>IF(('כללי א1'!Z21+'כללי א1'!Y21)=0,0,('כללי א1'!Z21+'כללי א1'!Y21)/'כללי א1'!$X$22)</f>
        <v>0</v>
      </c>
      <c r="Y18" s="79">
        <f>IF('כללי א1'!AA21=0,0,'כללי א1'!AA21/'כללי א1'!$X$22)</f>
        <v>0</v>
      </c>
      <c r="Z18" s="79">
        <f>IF('כללי א1'!AB21=0,0,'כללי א1'!AB21/'כללי א1'!$X$22)</f>
        <v>0</v>
      </c>
      <c r="AA18" s="79">
        <f>IF('כללי א1'!AC21=0,0,'כללי א1'!AC21/'כללי א1'!$X$22)</f>
        <v>0</v>
      </c>
      <c r="AB18" s="81">
        <f>IF('כללי א1'!AD21=0,0,'כללי א1'!AD21/'כללי א1'!$X$22)</f>
        <v>0</v>
      </c>
      <c r="AC18" s="78">
        <f>SUM(AD18:AH18)</f>
        <v>0</v>
      </c>
      <c r="AD18" s="79">
        <f>IF(('כללי א1'!AG21+'כללי א1'!AF21)=0,0,('כללי א1'!AG21+'כללי א1'!AF21)/'כללי א1'!$AE$22)</f>
        <v>0</v>
      </c>
      <c r="AE18" s="79">
        <f>IF('כללי א1'!AH21=0,0,'כללי א1'!AH21/'כללי א1'!$AE$22)</f>
        <v>0</v>
      </c>
      <c r="AF18" s="79">
        <f>IF('כללי א1'!AI21=0,0,'כללי א1'!AI21/'כללי א1'!$AE$22)</f>
        <v>0</v>
      </c>
      <c r="AG18" s="79">
        <f>IF('כללי א1'!AJ21=0,0,'כללי א1'!AJ21/'כללי א1'!$AE$22)</f>
        <v>0</v>
      </c>
      <c r="AH18" s="80">
        <f>IF('כללי א1'!AK21=0,0,'כללי א1'!AK21/'כללי א1'!$AE$22)</f>
        <v>0</v>
      </c>
      <c r="AI18" s="303"/>
      <c r="AJ18" s="303"/>
      <c r="AK18" s="303"/>
      <c r="AL18" s="303"/>
      <c r="AM18" s="173"/>
    </row>
    <row r="19" spans="1:39" x14ac:dyDescent="0.2">
      <c r="A19" s="202">
        <v>3</v>
      </c>
      <c r="B19" s="203" t="s">
        <v>82</v>
      </c>
      <c r="C19" s="272"/>
      <c r="D19" s="273"/>
      <c r="E19" s="78">
        <f>SUM(E17:E18)</f>
        <v>0</v>
      </c>
      <c r="F19" s="82">
        <f t="shared" ref="F19:AH19" si="1">SUM(F17:F18)</f>
        <v>0</v>
      </c>
      <c r="G19" s="82">
        <f>SUM(G17:G18)</f>
        <v>0</v>
      </c>
      <c r="H19" s="82">
        <f>SUM(H17:H18)</f>
        <v>0</v>
      </c>
      <c r="I19" s="82">
        <f>SUM(I17:I18)</f>
        <v>0</v>
      </c>
      <c r="J19" s="83">
        <f>SUM(J17:J18)</f>
        <v>0</v>
      </c>
      <c r="K19" s="78">
        <f>SUM(K17:K18)</f>
        <v>0</v>
      </c>
      <c r="L19" s="82">
        <f t="shared" ref="L19" si="2">SUM(L17:L18)</f>
        <v>0</v>
      </c>
      <c r="M19" s="92">
        <f t="shared" si="1"/>
        <v>0</v>
      </c>
      <c r="N19" s="92">
        <f t="shared" si="1"/>
        <v>0</v>
      </c>
      <c r="O19" s="92">
        <f t="shared" si="1"/>
        <v>0</v>
      </c>
      <c r="P19" s="84">
        <f t="shared" si="1"/>
        <v>0</v>
      </c>
      <c r="Q19" s="78">
        <f>SUM(Q17:Q18)</f>
        <v>0</v>
      </c>
      <c r="R19" s="82">
        <f t="shared" ref="R19" si="3">SUM(R17:R18)</f>
        <v>0</v>
      </c>
      <c r="S19" s="92">
        <f t="shared" si="1"/>
        <v>0</v>
      </c>
      <c r="T19" s="92">
        <f t="shared" si="1"/>
        <v>0</v>
      </c>
      <c r="U19" s="92">
        <f t="shared" si="1"/>
        <v>0</v>
      </c>
      <c r="V19" s="83">
        <f t="shared" si="1"/>
        <v>0</v>
      </c>
      <c r="W19" s="78">
        <f>SUM(W17:W18)</f>
        <v>0</v>
      </c>
      <c r="X19" s="82">
        <f t="shared" ref="X19" si="4">SUM(X17:X18)</f>
        <v>0</v>
      </c>
      <c r="Y19" s="92">
        <f t="shared" si="1"/>
        <v>0</v>
      </c>
      <c r="Z19" s="92">
        <f t="shared" si="1"/>
        <v>0</v>
      </c>
      <c r="AA19" s="92">
        <f t="shared" si="1"/>
        <v>0</v>
      </c>
      <c r="AB19" s="83">
        <f t="shared" si="1"/>
        <v>0</v>
      </c>
      <c r="AC19" s="78">
        <f>SUM(AC17:AC18)</f>
        <v>0</v>
      </c>
      <c r="AD19" s="82">
        <f t="shared" ref="AD19" si="5">SUM(AD17:AD18)</f>
        <v>0</v>
      </c>
      <c r="AE19" s="92">
        <f t="shared" si="1"/>
        <v>0</v>
      </c>
      <c r="AF19" s="92">
        <f t="shared" si="1"/>
        <v>0</v>
      </c>
      <c r="AG19" s="92">
        <f t="shared" si="1"/>
        <v>0</v>
      </c>
      <c r="AH19" s="83">
        <f t="shared" si="1"/>
        <v>0</v>
      </c>
      <c r="AI19" s="303"/>
      <c r="AJ19" s="303"/>
      <c r="AK19" s="303"/>
      <c r="AL19" s="303"/>
      <c r="AM19" s="173"/>
    </row>
    <row r="20" spans="1:39" x14ac:dyDescent="0.2">
      <c r="A20" s="205" t="s">
        <v>83</v>
      </c>
      <c r="B20" s="206" t="s">
        <v>446</v>
      </c>
      <c r="C20" s="283"/>
      <c r="D20" s="284"/>
      <c r="E20" s="309"/>
      <c r="F20" s="310"/>
      <c r="G20" s="311"/>
      <c r="H20" s="311"/>
      <c r="I20" s="311"/>
      <c r="J20" s="312"/>
      <c r="K20" s="309"/>
      <c r="L20" s="310"/>
      <c r="M20" s="311"/>
      <c r="N20" s="311"/>
      <c r="O20" s="311"/>
      <c r="P20" s="313"/>
      <c r="Q20" s="309"/>
      <c r="R20" s="310"/>
      <c r="S20" s="311"/>
      <c r="T20" s="311"/>
      <c r="U20" s="311"/>
      <c r="V20" s="312"/>
      <c r="W20" s="309"/>
      <c r="X20" s="310"/>
      <c r="Y20" s="311"/>
      <c r="Z20" s="311"/>
      <c r="AA20" s="311"/>
      <c r="AB20" s="312"/>
      <c r="AC20" s="309"/>
      <c r="AD20" s="310"/>
      <c r="AE20" s="311"/>
      <c r="AF20" s="311"/>
      <c r="AG20" s="311"/>
      <c r="AH20" s="312"/>
      <c r="AI20" s="303"/>
      <c r="AJ20" s="303"/>
      <c r="AK20" s="303"/>
      <c r="AL20" s="303"/>
      <c r="AM20" s="173"/>
    </row>
    <row r="21" spans="1:39" x14ac:dyDescent="0.2">
      <c r="A21" s="202">
        <v>1</v>
      </c>
      <c r="B21" s="203" t="s">
        <v>76</v>
      </c>
      <c r="C21" s="272"/>
      <c r="D21" s="273"/>
      <c r="E21" s="93">
        <f>SUM(F21:J21)</f>
        <v>0</v>
      </c>
      <c r="F21" s="94">
        <f>IF(('כללי א1'!E24+'כללי א1'!D24)=0,0,('כללי א1'!E24+'כללי א1'!D24)/'כללי א1'!$C$28)</f>
        <v>0</v>
      </c>
      <c r="G21" s="94">
        <f>IF('כללי א1'!F24=0,0,'כללי א1'!F24/'כללי א1'!$C$28)</f>
        <v>0</v>
      </c>
      <c r="H21" s="94">
        <f>IF('כללי א1'!G24=0,0,'כללי א1'!G24/'כללי א1'!$C$28)</f>
        <v>0</v>
      </c>
      <c r="I21" s="94">
        <f>IF('כללי א1'!H24=0,0,'כללי א1'!H24/'כללי א1'!$C$28)</f>
        <v>0</v>
      </c>
      <c r="J21" s="95">
        <f>IF('כללי א1'!I24=0,0,'כללי א1'!I24/'כללי א1'!$C$28)</f>
        <v>0</v>
      </c>
      <c r="K21" s="78">
        <f>SUM(L21:P21)</f>
        <v>0</v>
      </c>
      <c r="L21" s="94">
        <f>IF(('כללי א1'!L24+'כללי א1'!K24)=0,0,('כללי א1'!L24+'כללי א1'!K24)/'כללי א1'!$J$28)</f>
        <v>0</v>
      </c>
      <c r="M21" s="94">
        <f>IF('כללי א1'!M24=0,0,'כללי א1'!M24/'כללי א1'!$J$28)</f>
        <v>0</v>
      </c>
      <c r="N21" s="94">
        <f>IF('כללי א1'!N24=0,0,'כללי א1'!N24/'כללי א1'!$J$28)</f>
        <v>0</v>
      </c>
      <c r="O21" s="94">
        <f>IF('כללי א1'!O24=0,0,'כללי א1'!O24/'כללי א1'!$J$28)</f>
        <v>0</v>
      </c>
      <c r="P21" s="96">
        <f>IF('כללי א1'!P24=0,0,'כללי א1'!P24/'כללי א1'!$J$28)</f>
        <v>0</v>
      </c>
      <c r="Q21" s="78">
        <f>SUM(R21:V21)</f>
        <v>0</v>
      </c>
      <c r="R21" s="94">
        <f>IF(('כללי א1'!S24+'כללי א1'!R24)=0,0,('כללי א1'!S24+'כללי א1'!R24)/'כללי א1'!$Q$28)</f>
        <v>0</v>
      </c>
      <c r="S21" s="94">
        <f>IF('כללי א1'!T24=0,0,'כללי א1'!T24/'כללי א1'!$Q$28)</f>
        <v>0</v>
      </c>
      <c r="T21" s="94">
        <f>IF('כללי א1'!U24=0,0,'כללי א1'!U24/'כללי א1'!$Q$28)</f>
        <v>0</v>
      </c>
      <c r="U21" s="94">
        <f>IF('כללי א1'!V24=0,0,'כללי א1'!V24/'כללי א1'!$Q$28)</f>
        <v>0</v>
      </c>
      <c r="V21" s="95">
        <f>IF('כללי א1'!W24=0,0,'כללי א1'!W24/'כללי א1'!$Q$28)</f>
        <v>0</v>
      </c>
      <c r="W21" s="78">
        <f>SUM(X21:AB21)</f>
        <v>0</v>
      </c>
      <c r="X21" s="94">
        <f>IF(('כללי א1'!Z24+'כללי א1'!Y24)=0,0,('כללי א1'!Z24+'כללי א1'!Y24)/'כללי א1'!$X$28)</f>
        <v>0</v>
      </c>
      <c r="Y21" s="94">
        <f>IF('כללי א1'!AA24=0,0,'כללי א1'!AA24/'כללי א1'!$X$28)</f>
        <v>0</v>
      </c>
      <c r="Z21" s="94">
        <f>IF('כללי א1'!AB24=0,0,'כללי א1'!AB24/'כללי א1'!$X$28)</f>
        <v>0</v>
      </c>
      <c r="AA21" s="94">
        <f>IF('כללי א1'!AC24=0,0,'כללי א1'!AC24/'כללי א1'!$X$28)</f>
        <v>0</v>
      </c>
      <c r="AB21" s="97">
        <f>IF('כללי א1'!AD24=0,0,'כללי א1'!AD24/'כללי א1'!$X$28)</f>
        <v>0</v>
      </c>
      <c r="AC21" s="78">
        <f>SUM(AD21:AH21)</f>
        <v>0</v>
      </c>
      <c r="AD21" s="94">
        <f>IF(('כללי א1'!AG24+'כללי א1'!AF24)=0,0,('כללי א1'!AG24+'כללי א1'!AF24)/'כללי א1'!$AE$28)</f>
        <v>0</v>
      </c>
      <c r="AE21" s="94">
        <f>IF('כללי א1'!AH24=0,0,'כללי א1'!AH24/'כללי א1'!$AE$28)</f>
        <v>0</v>
      </c>
      <c r="AF21" s="94">
        <f>IF('כללי א1'!AI24=0,0,'כללי א1'!AI24/'כללי א1'!$AE$28)</f>
        <v>0</v>
      </c>
      <c r="AG21" s="94">
        <f>IF('כללי א1'!AJ24=0,0,'כללי א1'!AJ24/'כללי א1'!$AE$28)</f>
        <v>0</v>
      </c>
      <c r="AH21" s="95">
        <f>IF('כללי א1'!AK24=0,0,'כללי א1'!AK24/'כללי א1'!$AE$28)</f>
        <v>0</v>
      </c>
      <c r="AI21" s="303"/>
      <c r="AJ21" s="303"/>
      <c r="AK21" s="303"/>
      <c r="AL21" s="303"/>
      <c r="AM21" s="173"/>
    </row>
    <row r="22" spans="1:39" x14ac:dyDescent="0.2">
      <c r="A22" s="202">
        <v>2</v>
      </c>
      <c r="B22" s="203" t="s">
        <v>77</v>
      </c>
      <c r="C22" s="272"/>
      <c r="D22" s="273"/>
      <c r="E22" s="93">
        <f>SUM(F22:J22)</f>
        <v>0</v>
      </c>
      <c r="F22" s="94">
        <f>IF(('כללי א1'!E25+'כללי א1'!D25)=0,0,('כללי א1'!E25+'כללי א1'!D25)/'כללי א1'!$C$28)</f>
        <v>0</v>
      </c>
      <c r="G22" s="94">
        <f>IF('כללי א1'!F25=0,0,'כללי א1'!F25/'כללי א1'!$C$28)</f>
        <v>0</v>
      </c>
      <c r="H22" s="94">
        <f>IF('כללי א1'!G25=0,0,'כללי א1'!G25/'כללי א1'!$C$28)</f>
        <v>0</v>
      </c>
      <c r="I22" s="94">
        <f>IF('כללי א1'!H25=0,0,'כללי א1'!H25/'כללי א1'!$C$28)</f>
        <v>0</v>
      </c>
      <c r="J22" s="95">
        <f>IF('כללי א1'!I25=0,0,'כללי א1'!I25/'כללי א1'!$C$28)</f>
        <v>0</v>
      </c>
      <c r="K22" s="78">
        <f>SUM(L22:P22)</f>
        <v>0</v>
      </c>
      <c r="L22" s="94">
        <f>IF(('כללי א1'!L25+'כללי א1'!K25)=0,0,('כללי א1'!L25+'כללי א1'!K25)/'כללי א1'!$J$28)</f>
        <v>0</v>
      </c>
      <c r="M22" s="94">
        <f>IF('כללי א1'!M25=0,0,'כללי א1'!M25/'כללי א1'!$J$28)</f>
        <v>0</v>
      </c>
      <c r="N22" s="94">
        <f>IF('כללי א1'!N25=0,0,'כללי א1'!N25/'כללי א1'!$J$28)</f>
        <v>0</v>
      </c>
      <c r="O22" s="94">
        <f>IF('כללי א1'!O25=0,0,'כללי א1'!O25/'כללי א1'!$J$28)</f>
        <v>0</v>
      </c>
      <c r="P22" s="96">
        <f>IF('כללי א1'!P25=0,0,'כללי א1'!P25/'כללי א1'!$J$28)</f>
        <v>0</v>
      </c>
      <c r="Q22" s="78">
        <f>SUM(R22:V22)</f>
        <v>0</v>
      </c>
      <c r="R22" s="94">
        <f>IF(('כללי א1'!S25+'כללי א1'!R25)=0,0,('כללי א1'!S25+'כללי א1'!R25)/'כללי א1'!$Q$28)</f>
        <v>0</v>
      </c>
      <c r="S22" s="94">
        <f>IF('כללי א1'!T25=0,0,'כללי א1'!T25/'כללי א1'!$Q$28)</f>
        <v>0</v>
      </c>
      <c r="T22" s="94">
        <f>IF('כללי א1'!U25=0,0,'כללי א1'!U25/'כללי א1'!$Q$28)</f>
        <v>0</v>
      </c>
      <c r="U22" s="94">
        <f>IF('כללי א1'!V25=0,0,'כללי א1'!V25/'כללי א1'!$Q$28)</f>
        <v>0</v>
      </c>
      <c r="V22" s="95">
        <f>IF('כללי א1'!W25=0,0,'כללי א1'!W25/'כללי א1'!$Q$28)</f>
        <v>0</v>
      </c>
      <c r="W22" s="78">
        <f>SUM(X22:AB22)</f>
        <v>0</v>
      </c>
      <c r="X22" s="94">
        <f>IF(('כללי א1'!Z25+'כללי א1'!Y25)=0,0,('כללי א1'!Z25+'כללי א1'!Y25)/'כללי א1'!$X$28)</f>
        <v>0</v>
      </c>
      <c r="Y22" s="94">
        <f>IF('כללי א1'!AA25=0,0,'כללי א1'!AA25/'כללי א1'!$X$28)</f>
        <v>0</v>
      </c>
      <c r="Z22" s="94">
        <f>IF('כללי א1'!AB25=0,0,'כללי א1'!AB25/'כללי א1'!$X$28)</f>
        <v>0</v>
      </c>
      <c r="AA22" s="94">
        <f>IF('כללי א1'!AC25=0,0,'כללי א1'!AC25/'כללי א1'!$X$28)</f>
        <v>0</v>
      </c>
      <c r="AB22" s="97">
        <f>IF('כללי א1'!AD25=0,0,'כללי א1'!AD25/'כללי א1'!$X$28)</f>
        <v>0</v>
      </c>
      <c r="AC22" s="78">
        <f>SUM(AD22:AH22)</f>
        <v>0</v>
      </c>
      <c r="AD22" s="94">
        <f>IF(('כללי א1'!AG25+'כללי א1'!AF25)=0,0,('כללי א1'!AG25+'כללי א1'!AF25)/'כללי א1'!$AE$28)</f>
        <v>0</v>
      </c>
      <c r="AE22" s="94">
        <f>IF('כללי א1'!AH25=0,0,'כללי א1'!AH25/'כללי א1'!$AE$28)</f>
        <v>0</v>
      </c>
      <c r="AF22" s="94">
        <f>IF('כללי א1'!AI25=0,0,'כללי א1'!AI25/'כללי א1'!$AE$28)</f>
        <v>0</v>
      </c>
      <c r="AG22" s="94">
        <f>IF('כללי א1'!AJ25=0,0,'כללי א1'!AJ25/'כללי א1'!$AE$28)</f>
        <v>0</v>
      </c>
      <c r="AH22" s="95">
        <f>IF('כללי א1'!AK25=0,0,'כללי א1'!AK25/'כללי א1'!$AE$28)</f>
        <v>0</v>
      </c>
      <c r="AI22" s="303"/>
      <c r="AJ22" s="303"/>
      <c r="AK22" s="303"/>
      <c r="AL22" s="303"/>
      <c r="AM22" s="173"/>
    </row>
    <row r="23" spans="1:39" x14ac:dyDescent="0.2">
      <c r="A23" s="202">
        <v>3</v>
      </c>
      <c r="B23" s="203" t="s">
        <v>84</v>
      </c>
      <c r="C23" s="272"/>
      <c r="D23" s="273"/>
      <c r="E23" s="93">
        <f>SUM(F23:J23)</f>
        <v>0</v>
      </c>
      <c r="F23" s="94">
        <f>IF(('כללי א1'!E26+'כללי א1'!D26)=0,0,('כללי א1'!E26+'כללי א1'!D26)/'כללי א1'!$C$28)</f>
        <v>0</v>
      </c>
      <c r="G23" s="94">
        <f>IF('כללי א1'!F26=0,0,'כללי א1'!F26/'כללי א1'!$C$28)</f>
        <v>0</v>
      </c>
      <c r="H23" s="94">
        <f>IF('כללי א1'!G26=0,0,'כללי א1'!G26/'כללי א1'!$C$28)</f>
        <v>0</v>
      </c>
      <c r="I23" s="94">
        <f>IF('כללי א1'!H26=0,0,'כללי א1'!H26/'כללי א1'!$C$28)</f>
        <v>0</v>
      </c>
      <c r="J23" s="95">
        <f>IF('כללי א1'!I26=0,0,'כללי א1'!I26/'כללי א1'!$C$28)</f>
        <v>0</v>
      </c>
      <c r="K23" s="78">
        <f>SUM(L23:P23)</f>
        <v>0</v>
      </c>
      <c r="L23" s="94">
        <f>IF(('כללי א1'!L26+'כללי א1'!K26)=0,0,('כללי א1'!L26+'כללי א1'!K26)/'כללי א1'!$J$28)</f>
        <v>0</v>
      </c>
      <c r="M23" s="94">
        <f>IF('כללי א1'!M26=0,0,'כללי א1'!M26/'כללי א1'!$J$28)</f>
        <v>0</v>
      </c>
      <c r="N23" s="94">
        <f>IF('כללי א1'!N26=0,0,'כללי א1'!N26/'כללי א1'!$J$28)</f>
        <v>0</v>
      </c>
      <c r="O23" s="94">
        <f>IF('כללי א1'!O26=0,0,'כללי א1'!O26/'כללי א1'!$J$28)</f>
        <v>0</v>
      </c>
      <c r="P23" s="96">
        <f>IF('כללי א1'!P26=0,0,'כללי א1'!P26/'כללי א1'!$J$28)</f>
        <v>0</v>
      </c>
      <c r="Q23" s="78">
        <f>SUM(R23:V23)</f>
        <v>0</v>
      </c>
      <c r="R23" s="94">
        <f>IF(('כללי א1'!S26+'כללי א1'!R26)=0,0,('כללי א1'!S26+'כללי א1'!R26)/'כללי א1'!$Q$28)</f>
        <v>0</v>
      </c>
      <c r="S23" s="94">
        <f>IF('כללי א1'!T26=0,0,'כללי א1'!T26/'כללי א1'!$Q$28)</f>
        <v>0</v>
      </c>
      <c r="T23" s="94">
        <f>IF('כללי א1'!U26=0,0,'כללי א1'!U26/'כללי א1'!$Q$28)</f>
        <v>0</v>
      </c>
      <c r="U23" s="94">
        <f>IF('כללי א1'!V26=0,0,'כללי א1'!V26/'כללי א1'!$Q$28)</f>
        <v>0</v>
      </c>
      <c r="V23" s="95">
        <f>IF('כללי א1'!W26=0,0,'כללי א1'!W26/'כללי א1'!$Q$28)</f>
        <v>0</v>
      </c>
      <c r="W23" s="78">
        <f>SUM(X23:AB23)</f>
        <v>0</v>
      </c>
      <c r="X23" s="94">
        <f>IF(('כללי א1'!Z26+'כללי א1'!Y26)=0,0,('כללי א1'!Z26+'כללי א1'!Y26)/'כללי א1'!$X$28)</f>
        <v>0</v>
      </c>
      <c r="Y23" s="94">
        <f>IF('כללי א1'!AA26=0,0,'כללי א1'!AA26/'כללי א1'!$X$28)</f>
        <v>0</v>
      </c>
      <c r="Z23" s="94">
        <f>IF('כללי א1'!AB26=0,0,'כללי א1'!AB26/'כללי א1'!$X$28)</f>
        <v>0</v>
      </c>
      <c r="AA23" s="94">
        <f>IF('כללי א1'!AC26=0,0,'כללי א1'!AC26/'כללי א1'!$X$28)</f>
        <v>0</v>
      </c>
      <c r="AB23" s="97">
        <f>IF('כללי א1'!AD26=0,0,'כללי א1'!AD26/'כללי א1'!$X$28)</f>
        <v>0</v>
      </c>
      <c r="AC23" s="78">
        <f>SUM(AD23:AH23)</f>
        <v>0</v>
      </c>
      <c r="AD23" s="94">
        <f>IF(('כללי א1'!AG26+'כללי א1'!AF26)=0,0,('כללי א1'!AG26+'כללי א1'!AF26)/'כללי א1'!$AE$28)</f>
        <v>0</v>
      </c>
      <c r="AE23" s="94">
        <f>IF('כללי א1'!AH26=0,0,'כללי א1'!AH26/'כללי א1'!$AE$28)</f>
        <v>0</v>
      </c>
      <c r="AF23" s="94">
        <f>IF('כללי א1'!AI26=0,0,'כללי א1'!AI26/'כללי א1'!$AE$28)</f>
        <v>0</v>
      </c>
      <c r="AG23" s="94">
        <f>IF('כללי א1'!AJ26=0,0,'כללי א1'!AJ26/'כללי א1'!$AE$28)</f>
        <v>0</v>
      </c>
      <c r="AH23" s="95">
        <f>IF('כללי א1'!AK26=0,0,'כללי א1'!AK26/'כללי א1'!$AE$28)</f>
        <v>0</v>
      </c>
      <c r="AI23" s="303"/>
      <c r="AJ23" s="303"/>
      <c r="AK23" s="303"/>
      <c r="AL23" s="303"/>
      <c r="AM23" s="173"/>
    </row>
    <row r="24" spans="1:39" x14ac:dyDescent="0.2">
      <c r="A24" s="202">
        <v>4</v>
      </c>
      <c r="B24" s="203" t="s">
        <v>85</v>
      </c>
      <c r="C24" s="272"/>
      <c r="D24" s="273"/>
      <c r="E24" s="93">
        <f>SUM(F24:J24)</f>
        <v>0</v>
      </c>
      <c r="F24" s="94">
        <f>IF(('כללי א1'!E27+'כללי א1'!D27)=0,0,('כללי א1'!E27+'כללי א1'!D27)/'כללי א1'!$C$28)</f>
        <v>0</v>
      </c>
      <c r="G24" s="94">
        <f>IF('כללי א1'!F27=0,0,'כללי א1'!F27/'כללי א1'!$C$28)</f>
        <v>0</v>
      </c>
      <c r="H24" s="94">
        <f>IF('כללי א1'!G27=0,0,'כללי א1'!G27/'כללי א1'!$C$28)</f>
        <v>0</v>
      </c>
      <c r="I24" s="94">
        <f>IF('כללי א1'!H27=0,0,'כללי א1'!H27/'כללי א1'!$C$28)</f>
        <v>0</v>
      </c>
      <c r="J24" s="95">
        <f>IF('כללי א1'!I27=0,0,'כללי א1'!I27/'כללי א1'!$C$28)</f>
        <v>0</v>
      </c>
      <c r="K24" s="78">
        <f>SUM(L24:P24)</f>
        <v>0</v>
      </c>
      <c r="L24" s="94">
        <f>IF(('כללי א1'!L27+'כללי א1'!K27)=0,0,('כללי א1'!L27+'כללי א1'!K27)/'כללי א1'!$J$28)</f>
        <v>0</v>
      </c>
      <c r="M24" s="94">
        <f>IF('כללי א1'!M27=0,0,'כללי א1'!M27/'כללי א1'!$J$28)</f>
        <v>0</v>
      </c>
      <c r="N24" s="94">
        <f>IF('כללי א1'!N27=0,0,'כללי א1'!N27/'כללי א1'!$J$28)</f>
        <v>0</v>
      </c>
      <c r="O24" s="94">
        <f>IF('כללי א1'!O27=0,0,'כללי א1'!O27/'כללי א1'!$J$28)</f>
        <v>0</v>
      </c>
      <c r="P24" s="96">
        <f>IF('כללי א1'!P27=0,0,'כללי א1'!P27/'כללי א1'!$J$28)</f>
        <v>0</v>
      </c>
      <c r="Q24" s="78">
        <f>SUM(R24:V24)</f>
        <v>0</v>
      </c>
      <c r="R24" s="94">
        <f>IF(('כללי א1'!S27+'כללי א1'!R27)=0,0,('כללי א1'!S27+'כללי א1'!R27)/'כללי א1'!$Q$28)</f>
        <v>0</v>
      </c>
      <c r="S24" s="94">
        <f>IF('כללי א1'!T27=0,0,'כללי א1'!T27/'כללי א1'!$Q$28)</f>
        <v>0</v>
      </c>
      <c r="T24" s="94">
        <f>IF('כללי א1'!U27=0,0,'כללי א1'!U27/'כללי א1'!$Q$28)</f>
        <v>0</v>
      </c>
      <c r="U24" s="94">
        <f>IF('כללי א1'!V27=0,0,'כללי א1'!V27/'כללי א1'!$Q$28)</f>
        <v>0</v>
      </c>
      <c r="V24" s="95">
        <f>IF('כללי א1'!W27=0,0,'כללי א1'!W27/'כללי א1'!$Q$28)</f>
        <v>0</v>
      </c>
      <c r="W24" s="78">
        <f>SUM(X24:AB24)</f>
        <v>0</v>
      </c>
      <c r="X24" s="94">
        <f>IF(('כללי א1'!Z27+'כללי א1'!Y27)=0,0,('כללי א1'!Z27+'כללי א1'!Y27)/'כללי א1'!$X$28)</f>
        <v>0</v>
      </c>
      <c r="Y24" s="94">
        <f>IF('כללי א1'!AA27=0,0,'כללי א1'!AA27/'כללי א1'!$X$28)</f>
        <v>0</v>
      </c>
      <c r="Z24" s="94">
        <f>IF('כללי א1'!AB27=0,0,'כללי א1'!AB27/'כללי א1'!$X$28)</f>
        <v>0</v>
      </c>
      <c r="AA24" s="94">
        <f>IF('כללי א1'!AC27=0,0,'כללי א1'!AC27/'כללי א1'!$X$28)</f>
        <v>0</v>
      </c>
      <c r="AB24" s="97">
        <f>IF('כללי א1'!AD27=0,0,'כללי א1'!AD27/'כללי א1'!$X$28)</f>
        <v>0</v>
      </c>
      <c r="AC24" s="78">
        <f>SUM(AD24:AH24)</f>
        <v>0</v>
      </c>
      <c r="AD24" s="94">
        <f>IF(('כללי א1'!AG27+'כללי א1'!AF27)=0,0,('כללי א1'!AG27+'כללי א1'!AF27)/'כללי א1'!$AE$28)</f>
        <v>0</v>
      </c>
      <c r="AE24" s="94">
        <f>IF('כללי א1'!AH27=0,0,'כללי א1'!AH27/'כללי א1'!$AE$28)</f>
        <v>0</v>
      </c>
      <c r="AF24" s="94">
        <f>IF('כללי א1'!AI27=0,0,'כללי א1'!AI27/'כללי א1'!$AE$28)</f>
        <v>0</v>
      </c>
      <c r="AG24" s="94">
        <f>IF('כללי א1'!AJ27=0,0,'כללי א1'!AJ27/'כללי א1'!$AE$28)</f>
        <v>0</v>
      </c>
      <c r="AH24" s="95">
        <f>IF('כללי א1'!AK27=0,0,'כללי א1'!AK27/'כללי א1'!$AE$28)</f>
        <v>0</v>
      </c>
      <c r="AI24" s="303"/>
      <c r="AJ24" s="303"/>
      <c r="AK24" s="303"/>
      <c r="AL24" s="303"/>
      <c r="AM24" s="173"/>
    </row>
    <row r="25" spans="1:39" ht="13.5" thickBot="1" x14ac:dyDescent="0.25">
      <c r="A25" s="207">
        <v>5</v>
      </c>
      <c r="B25" s="208" t="s">
        <v>86</v>
      </c>
      <c r="C25" s="286"/>
      <c r="D25" s="287"/>
      <c r="E25" s="100">
        <f>SUM(E21:E24)</f>
        <v>0</v>
      </c>
      <c r="F25" s="101">
        <f t="shared" ref="F25:AH25" si="6">SUM(F21:F24)</f>
        <v>0</v>
      </c>
      <c r="G25" s="101">
        <f>SUM(G21:G24)</f>
        <v>0</v>
      </c>
      <c r="H25" s="101">
        <f>SUM(H21:H24)</f>
        <v>0</v>
      </c>
      <c r="I25" s="101">
        <f>SUM(I21:I24)</f>
        <v>0</v>
      </c>
      <c r="J25" s="102">
        <f>SUM(J21:J24)</f>
        <v>0</v>
      </c>
      <c r="K25" s="100">
        <f t="shared" si="6"/>
        <v>0</v>
      </c>
      <c r="L25" s="101">
        <f t="shared" si="6"/>
        <v>0</v>
      </c>
      <c r="M25" s="103">
        <f t="shared" si="6"/>
        <v>0</v>
      </c>
      <c r="N25" s="103">
        <f t="shared" si="6"/>
        <v>0</v>
      </c>
      <c r="O25" s="103">
        <f t="shared" si="6"/>
        <v>0</v>
      </c>
      <c r="P25" s="104">
        <f t="shared" si="6"/>
        <v>0</v>
      </c>
      <c r="Q25" s="100">
        <f t="shared" si="6"/>
        <v>0</v>
      </c>
      <c r="R25" s="101">
        <f t="shared" si="6"/>
        <v>0</v>
      </c>
      <c r="S25" s="103">
        <f t="shared" si="6"/>
        <v>0</v>
      </c>
      <c r="T25" s="103">
        <f t="shared" si="6"/>
        <v>0</v>
      </c>
      <c r="U25" s="103">
        <f t="shared" si="6"/>
        <v>0</v>
      </c>
      <c r="V25" s="102">
        <f t="shared" si="6"/>
        <v>0</v>
      </c>
      <c r="W25" s="100">
        <f t="shared" si="6"/>
        <v>0</v>
      </c>
      <c r="X25" s="101">
        <f t="shared" si="6"/>
        <v>0</v>
      </c>
      <c r="Y25" s="103">
        <f t="shared" si="6"/>
        <v>0</v>
      </c>
      <c r="Z25" s="103">
        <f t="shared" si="6"/>
        <v>0</v>
      </c>
      <c r="AA25" s="103">
        <f t="shared" si="6"/>
        <v>0</v>
      </c>
      <c r="AB25" s="102">
        <f t="shared" si="6"/>
        <v>0</v>
      </c>
      <c r="AC25" s="100">
        <f t="shared" si="6"/>
        <v>0</v>
      </c>
      <c r="AD25" s="101">
        <f t="shared" si="6"/>
        <v>0</v>
      </c>
      <c r="AE25" s="103">
        <f t="shared" si="6"/>
        <v>0</v>
      </c>
      <c r="AF25" s="103">
        <f t="shared" si="6"/>
        <v>0</v>
      </c>
      <c r="AG25" s="103">
        <f t="shared" si="6"/>
        <v>0</v>
      </c>
      <c r="AH25" s="102">
        <f t="shared" si="6"/>
        <v>0</v>
      </c>
      <c r="AI25" s="303"/>
      <c r="AJ25" s="303"/>
      <c r="AK25" s="303"/>
      <c r="AL25" s="303"/>
      <c r="AM25" s="173"/>
    </row>
    <row r="26" spans="1:39" x14ac:dyDescent="0.2">
      <c r="A26" s="262"/>
      <c r="B26" s="447"/>
      <c r="C26" s="447"/>
      <c r="D26" s="447"/>
      <c r="E26" s="301"/>
      <c r="F26" s="301"/>
      <c r="G26" s="301"/>
      <c r="H26" s="301"/>
      <c r="I26" s="301"/>
      <c r="J26" s="301"/>
    </row>
    <row r="27" spans="1:39" x14ac:dyDescent="0.2">
      <c r="B27" s="364" t="s">
        <v>527</v>
      </c>
      <c r="C27" s="363"/>
      <c r="H27" s="303"/>
      <c r="I27" s="303"/>
      <c r="J27" s="303"/>
    </row>
    <row r="28" spans="1:39" x14ac:dyDescent="0.2">
      <c r="A28" s="262"/>
      <c r="B28" s="449"/>
      <c r="C28" s="449"/>
      <c r="D28" s="449"/>
      <c r="E28" s="304"/>
      <c r="F28" s="304"/>
      <c r="G28" s="304"/>
      <c r="H28" s="304"/>
      <c r="I28" s="304"/>
      <c r="J28" s="304"/>
    </row>
    <row r="29" spans="1:39" x14ac:dyDescent="0.2">
      <c r="A29" s="303"/>
      <c r="B29" s="446"/>
      <c r="C29" s="450"/>
      <c r="D29" s="450"/>
      <c r="E29" s="305"/>
      <c r="F29" s="305"/>
      <c r="G29" s="305"/>
      <c r="H29" s="305"/>
      <c r="I29" s="305"/>
      <c r="J29" s="305"/>
    </row>
    <row r="30" spans="1:39" x14ac:dyDescent="0.2">
      <c r="A30" s="303"/>
      <c r="B30" s="446"/>
      <c r="C30" s="446"/>
      <c r="D30" s="446"/>
      <c r="E30" s="302"/>
      <c r="F30" s="302"/>
      <c r="G30" s="302"/>
      <c r="H30" s="302"/>
      <c r="I30" s="302"/>
      <c r="J30" s="302"/>
    </row>
    <row r="31" spans="1:39" x14ac:dyDescent="0.2">
      <c r="A31" s="303"/>
      <c r="B31" s="446"/>
      <c r="C31" s="446"/>
      <c r="D31" s="446"/>
      <c r="E31" s="302"/>
      <c r="F31" s="302"/>
      <c r="G31" s="302"/>
      <c r="H31" s="302"/>
      <c r="I31" s="302"/>
      <c r="J31" s="302"/>
    </row>
    <row r="32" spans="1:39" x14ac:dyDescent="0.2">
      <c r="A32" s="278"/>
      <c r="B32" s="449"/>
      <c r="C32" s="449"/>
      <c r="D32" s="449"/>
      <c r="E32" s="304"/>
      <c r="F32" s="304"/>
      <c r="G32" s="304"/>
      <c r="H32" s="304"/>
      <c r="I32" s="304"/>
      <c r="J32" s="304"/>
    </row>
    <row r="33" spans="1:10" x14ac:dyDescent="0.2">
      <c r="A33" s="303"/>
      <c r="B33" s="449"/>
      <c r="C33" s="449"/>
      <c r="D33" s="449"/>
      <c r="E33" s="304"/>
      <c r="F33" s="304"/>
      <c r="G33" s="304"/>
      <c r="H33" s="304"/>
      <c r="I33" s="304"/>
      <c r="J33" s="304"/>
    </row>
    <row r="34" spans="1:10" x14ac:dyDescent="0.2">
      <c r="A34" s="303"/>
      <c r="B34" s="449"/>
      <c r="C34" s="449"/>
      <c r="D34" s="449"/>
      <c r="E34" s="304"/>
      <c r="F34" s="304"/>
      <c r="G34" s="304"/>
      <c r="H34" s="304"/>
      <c r="I34" s="304"/>
      <c r="J34" s="304"/>
    </row>
    <row r="35" spans="1:10" x14ac:dyDescent="0.2">
      <c r="A35" s="278"/>
      <c r="B35" s="449"/>
      <c r="C35" s="449"/>
      <c r="D35" s="449"/>
      <c r="E35" s="304"/>
      <c r="F35" s="304"/>
      <c r="G35" s="304"/>
      <c r="H35" s="304"/>
      <c r="I35" s="304"/>
      <c r="J35" s="304"/>
    </row>
    <row r="36" spans="1:10" x14ac:dyDescent="0.2">
      <c r="A36" s="303"/>
      <c r="B36" s="449"/>
      <c r="C36" s="449"/>
      <c r="D36" s="449"/>
      <c r="E36" s="304"/>
      <c r="F36" s="304"/>
      <c r="G36" s="304"/>
      <c r="H36" s="304"/>
      <c r="I36" s="304"/>
      <c r="J36" s="304"/>
    </row>
    <row r="37" spans="1:10" x14ac:dyDescent="0.2">
      <c r="A37" s="303"/>
      <c r="B37" s="449"/>
      <c r="C37" s="449"/>
      <c r="D37" s="449"/>
      <c r="E37" s="304"/>
      <c r="F37" s="304"/>
      <c r="G37" s="304"/>
      <c r="H37" s="304"/>
      <c r="I37" s="304"/>
      <c r="J37" s="304"/>
    </row>
    <row r="38" spans="1:10" x14ac:dyDescent="0.2">
      <c r="A38" s="303"/>
      <c r="B38" s="449"/>
      <c r="C38" s="449"/>
      <c r="D38" s="449"/>
      <c r="E38" s="304"/>
      <c r="F38" s="304"/>
      <c r="G38" s="304"/>
      <c r="H38" s="304"/>
      <c r="I38" s="304"/>
      <c r="J38" s="304"/>
    </row>
    <row r="39" spans="1:10" x14ac:dyDescent="0.2">
      <c r="A39" s="303"/>
    </row>
  </sheetData>
  <sheetProtection password="CC43" sheet="1" formatCells="0" formatColumns="0" formatRows="0"/>
  <mergeCells count="20">
    <mergeCell ref="B6:D9"/>
    <mergeCell ref="E6:J7"/>
    <mergeCell ref="K6:V6"/>
    <mergeCell ref="W6:AH6"/>
    <mergeCell ref="K7:P7"/>
    <mergeCell ref="Q7:V7"/>
    <mergeCell ref="W7:AB7"/>
    <mergeCell ref="AC7:AH7"/>
    <mergeCell ref="B26:D26"/>
    <mergeCell ref="B28:D28"/>
    <mergeCell ref="B29:D29"/>
    <mergeCell ref="B36:D36"/>
    <mergeCell ref="B37:D37"/>
    <mergeCell ref="B38:D38"/>
    <mergeCell ref="B30:D30"/>
    <mergeCell ref="B31:D31"/>
    <mergeCell ref="B32:D32"/>
    <mergeCell ref="B33:D33"/>
    <mergeCell ref="B34:D34"/>
    <mergeCell ref="B35:D35"/>
  </mergeCells>
  <hyperlinks>
    <hyperlink ref="B4" location="הוראות!A1" display="חזרה"/>
  </hyperlinks>
  <pageMargins left="0.75" right="0.75" top="1" bottom="1" header="0.5" footer="0.5"/>
  <pageSetup paperSize="9" scale="90" fitToWidth="2" fitToHeight="2" orientation="landscape" r:id="rId1"/>
  <headerFooter alignWithMargins="0">
    <oddFooter>&amp;L&amp;F</oddFooter>
  </headerFooter>
  <colBreaks count="2" manualBreakCount="2">
    <brk id="10" max="38" man="1"/>
    <brk id="22" max="3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
    <tabColor indexed="44"/>
  </sheetPr>
  <dimension ref="A1:BP38"/>
  <sheetViews>
    <sheetView showZeros="0" rightToLeft="1" zoomScaleNormal="100" zoomScaleSheetLayoutView="100" workbookViewId="0">
      <pane xSplit="4" ySplit="8" topLeftCell="E9"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 style="121" customWidth="1"/>
    <col min="2" max="3" width="9.140625" style="121"/>
    <col min="4" max="4" width="17.7109375" style="121" customWidth="1"/>
    <col min="5" max="6" width="7.7109375" style="121" customWidth="1"/>
    <col min="7" max="7" width="7.28515625" style="121" customWidth="1"/>
    <col min="8" max="12" width="7.7109375" style="121" customWidth="1"/>
    <col min="13" max="13" width="7.140625" style="121" customWidth="1"/>
    <col min="14" max="18" width="7.7109375" style="121" customWidth="1"/>
    <col min="19" max="19" width="7.5703125" style="121" customWidth="1"/>
    <col min="20" max="24" width="7.7109375" style="121" customWidth="1"/>
    <col min="25" max="25" width="7.28515625" style="121" customWidth="1"/>
    <col min="26" max="30" width="7.7109375" style="121" customWidth="1"/>
    <col min="31" max="31" width="7.5703125" style="121" customWidth="1"/>
    <col min="32" max="36" width="7.7109375" style="121" customWidth="1"/>
    <col min="37" max="37" width="7.28515625" style="121" customWidth="1"/>
    <col min="38" max="42" width="7.7109375" style="121" customWidth="1"/>
    <col min="43" max="43" width="7.42578125" style="121" customWidth="1"/>
    <col min="44" max="48" width="7.7109375" style="121" customWidth="1"/>
    <col min="49" max="49" width="7.140625" style="121" customWidth="1"/>
    <col min="50" max="54" width="7.7109375" style="121" customWidth="1"/>
    <col min="55" max="55" width="7.140625" style="121" customWidth="1"/>
    <col min="56" max="58" width="7.7109375" style="121" customWidth="1"/>
    <col min="59" max="59" width="6.7109375" style="121" customWidth="1"/>
    <col min="60" max="60" width="10.140625" style="121" customWidth="1"/>
    <col min="61" max="61" width="7.140625" style="121" customWidth="1"/>
    <col min="62" max="62" width="5.7109375" style="121" customWidth="1"/>
    <col min="63" max="63" width="10" style="121" customWidth="1"/>
    <col min="64" max="64" width="9.140625" style="121"/>
    <col min="65" max="65" width="26.5703125" style="121" customWidth="1"/>
    <col min="66" max="66" width="6.28515625" style="121" customWidth="1"/>
    <col min="67" max="16384" width="9.140625" style="121"/>
  </cols>
  <sheetData>
    <row r="1" spans="1:68" ht="18.75" x14ac:dyDescent="0.3">
      <c r="B1" s="158" t="str">
        <f>הוראות!B28</f>
        <v>נספח ב2 מדדי תביעות בביטוח בריאות</v>
      </c>
    </row>
    <row r="2" spans="1:68" ht="12.75" customHeight="1" x14ac:dyDescent="0.3">
      <c r="A2" s="268"/>
      <c r="B2" s="184" t="str">
        <f>הוראות!B13</f>
        <v>ק.ה.ר הקרן השתלמות לרוקחים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row>
    <row r="3" spans="1:68" ht="13.5" customHeight="1" x14ac:dyDescent="0.3">
      <c r="A3" s="158"/>
      <c r="B3" s="183" t="str">
        <f>CONCATENATE(הוראות!Z13,הוראות!F13)</f>
        <v>הנתונים ביחידות בודדות לשנת 2020</v>
      </c>
      <c r="F3" s="121">
        <f>E3-1</f>
        <v>-1</v>
      </c>
    </row>
    <row r="4" spans="1:68" x14ac:dyDescent="0.2">
      <c r="B4" s="182" t="s">
        <v>425</v>
      </c>
    </row>
    <row r="5" spans="1:68" ht="13.5" thickBot="1" x14ac:dyDescent="0.25"/>
    <row r="6" spans="1:68" x14ac:dyDescent="0.2">
      <c r="A6" s="269"/>
      <c r="B6" s="455" t="s">
        <v>179</v>
      </c>
      <c r="C6" s="440"/>
      <c r="D6" s="441"/>
      <c r="E6" s="452" t="s">
        <v>87</v>
      </c>
      <c r="F6" s="453"/>
      <c r="G6" s="453"/>
      <c r="H6" s="453"/>
      <c r="I6" s="453"/>
      <c r="J6" s="454"/>
      <c r="K6" s="452" t="s">
        <v>88</v>
      </c>
      <c r="L6" s="453"/>
      <c r="M6" s="453"/>
      <c r="N6" s="453"/>
      <c r="O6" s="453"/>
      <c r="P6" s="454"/>
      <c r="Q6" s="452" t="s">
        <v>89</v>
      </c>
      <c r="R6" s="453"/>
      <c r="S6" s="453"/>
      <c r="T6" s="453"/>
      <c r="U6" s="453"/>
      <c r="V6" s="454"/>
      <c r="W6" s="452" t="s">
        <v>90</v>
      </c>
      <c r="X6" s="453"/>
      <c r="Y6" s="453"/>
      <c r="Z6" s="453"/>
      <c r="AA6" s="453"/>
      <c r="AB6" s="454"/>
      <c r="AC6" s="452" t="s">
        <v>91</v>
      </c>
      <c r="AD6" s="453"/>
      <c r="AE6" s="453"/>
      <c r="AF6" s="453"/>
      <c r="AG6" s="453"/>
      <c r="AH6" s="454"/>
      <c r="AI6" s="452" t="s">
        <v>92</v>
      </c>
      <c r="AJ6" s="453"/>
      <c r="AK6" s="453"/>
      <c r="AL6" s="453"/>
      <c r="AM6" s="453"/>
      <c r="AN6" s="454"/>
      <c r="AO6" s="452" t="s">
        <v>93</v>
      </c>
      <c r="AP6" s="453"/>
      <c r="AQ6" s="453"/>
      <c r="AR6" s="453"/>
      <c r="AS6" s="453"/>
      <c r="AT6" s="454"/>
      <c r="AU6" s="452" t="s">
        <v>94</v>
      </c>
      <c r="AV6" s="453"/>
      <c r="AW6" s="453"/>
      <c r="AX6" s="453"/>
      <c r="AY6" s="453"/>
      <c r="AZ6" s="454"/>
      <c r="BA6" s="452" t="s">
        <v>95</v>
      </c>
      <c r="BB6" s="453"/>
      <c r="BC6" s="453"/>
      <c r="BD6" s="453"/>
      <c r="BE6" s="453"/>
      <c r="BF6" s="454"/>
      <c r="BG6" s="279"/>
      <c r="BH6" s="279"/>
      <c r="BI6" s="279"/>
      <c r="BJ6" s="279"/>
      <c r="BK6" s="279"/>
      <c r="BL6" s="173"/>
    </row>
    <row r="7" spans="1:68" ht="25.5" customHeight="1" x14ac:dyDescent="0.2">
      <c r="A7" s="270"/>
      <c r="B7" s="456"/>
      <c r="C7" s="442"/>
      <c r="D7" s="443"/>
      <c r="E7" s="189" t="s">
        <v>182</v>
      </c>
      <c r="F7" s="47" t="s">
        <v>40</v>
      </c>
      <c r="G7" s="47" t="s">
        <v>394</v>
      </c>
      <c r="H7" s="47" t="s">
        <v>395</v>
      </c>
      <c r="I7" s="47" t="s">
        <v>396</v>
      </c>
      <c r="J7" s="160" t="s">
        <v>41</v>
      </c>
      <c r="K7" s="189" t="s">
        <v>182</v>
      </c>
      <c r="L7" s="47" t="s">
        <v>40</v>
      </c>
      <c r="M7" s="47" t="s">
        <v>394</v>
      </c>
      <c r="N7" s="47" t="s">
        <v>395</v>
      </c>
      <c r="O7" s="47" t="s">
        <v>396</v>
      </c>
      <c r="P7" s="160" t="s">
        <v>41</v>
      </c>
      <c r="Q7" s="189" t="s">
        <v>182</v>
      </c>
      <c r="R7" s="47" t="s">
        <v>40</v>
      </c>
      <c r="S7" s="47" t="s">
        <v>394</v>
      </c>
      <c r="T7" s="47" t="s">
        <v>395</v>
      </c>
      <c r="U7" s="47" t="s">
        <v>396</v>
      </c>
      <c r="V7" s="160" t="s">
        <v>41</v>
      </c>
      <c r="W7" s="189" t="s">
        <v>182</v>
      </c>
      <c r="X7" s="47" t="s">
        <v>40</v>
      </c>
      <c r="Y7" s="47" t="s">
        <v>394</v>
      </c>
      <c r="Z7" s="47" t="s">
        <v>395</v>
      </c>
      <c r="AA7" s="47" t="s">
        <v>396</v>
      </c>
      <c r="AB7" s="160" t="s">
        <v>41</v>
      </c>
      <c r="AC7" s="189" t="s">
        <v>182</v>
      </c>
      <c r="AD7" s="47" t="s">
        <v>40</v>
      </c>
      <c r="AE7" s="47" t="s">
        <v>394</v>
      </c>
      <c r="AF7" s="47" t="s">
        <v>395</v>
      </c>
      <c r="AG7" s="47" t="s">
        <v>396</v>
      </c>
      <c r="AH7" s="160" t="s">
        <v>41</v>
      </c>
      <c r="AI7" s="189" t="s">
        <v>182</v>
      </c>
      <c r="AJ7" s="47" t="s">
        <v>40</v>
      </c>
      <c r="AK7" s="47" t="s">
        <v>394</v>
      </c>
      <c r="AL7" s="47" t="s">
        <v>395</v>
      </c>
      <c r="AM7" s="47" t="s">
        <v>396</v>
      </c>
      <c r="AN7" s="160" t="s">
        <v>41</v>
      </c>
      <c r="AO7" s="189" t="s">
        <v>182</v>
      </c>
      <c r="AP7" s="47" t="s">
        <v>40</v>
      </c>
      <c r="AQ7" s="47" t="s">
        <v>394</v>
      </c>
      <c r="AR7" s="47" t="s">
        <v>395</v>
      </c>
      <c r="AS7" s="47" t="s">
        <v>396</v>
      </c>
      <c r="AT7" s="160" t="s">
        <v>41</v>
      </c>
      <c r="AU7" s="189" t="s">
        <v>182</v>
      </c>
      <c r="AV7" s="47" t="s">
        <v>40</v>
      </c>
      <c r="AW7" s="47" t="s">
        <v>394</v>
      </c>
      <c r="AX7" s="47" t="s">
        <v>395</v>
      </c>
      <c r="AY7" s="47" t="s">
        <v>396</v>
      </c>
      <c r="AZ7" s="160" t="s">
        <v>41</v>
      </c>
      <c r="BA7" s="189" t="s">
        <v>182</v>
      </c>
      <c r="BB7" s="47" t="s">
        <v>40</v>
      </c>
      <c r="BC7" s="47" t="s">
        <v>394</v>
      </c>
      <c r="BD7" s="47" t="s">
        <v>395</v>
      </c>
      <c r="BE7" s="47" t="s">
        <v>396</v>
      </c>
      <c r="BF7" s="191" t="s">
        <v>41</v>
      </c>
      <c r="BG7" s="279"/>
      <c r="BH7" s="279"/>
      <c r="BI7" s="279"/>
      <c r="BJ7" s="279"/>
      <c r="BK7" s="279"/>
      <c r="BL7" s="173"/>
    </row>
    <row r="8" spans="1:68" ht="13.5" thickBot="1" x14ac:dyDescent="0.25">
      <c r="A8" s="271"/>
      <c r="B8" s="457"/>
      <c r="C8" s="444"/>
      <c r="D8" s="445"/>
      <c r="E8" s="193" t="s">
        <v>42</v>
      </c>
      <c r="F8" s="195" t="s">
        <v>43</v>
      </c>
      <c r="G8" s="195" t="s">
        <v>44</v>
      </c>
      <c r="H8" s="195" t="s">
        <v>45</v>
      </c>
      <c r="I8" s="195" t="s">
        <v>46</v>
      </c>
      <c r="J8" s="196" t="s">
        <v>47</v>
      </c>
      <c r="K8" s="193" t="s">
        <v>48</v>
      </c>
      <c r="L8" s="195" t="s">
        <v>49</v>
      </c>
      <c r="M8" s="195" t="s">
        <v>50</v>
      </c>
      <c r="N8" s="195" t="s">
        <v>51</v>
      </c>
      <c r="O8" s="195" t="s">
        <v>52</v>
      </c>
      <c r="P8" s="196" t="s">
        <v>53</v>
      </c>
      <c r="Q8" s="193" t="s">
        <v>54</v>
      </c>
      <c r="R8" s="195" t="s">
        <v>55</v>
      </c>
      <c r="S8" s="195" t="s">
        <v>56</v>
      </c>
      <c r="T8" s="195" t="s">
        <v>57</v>
      </c>
      <c r="U8" s="195" t="s">
        <v>58</v>
      </c>
      <c r="V8" s="196" t="s">
        <v>59</v>
      </c>
      <c r="W8" s="193" t="s">
        <v>60</v>
      </c>
      <c r="X8" s="195" t="s">
        <v>61</v>
      </c>
      <c r="Y8" s="195" t="s">
        <v>62</v>
      </c>
      <c r="Z8" s="195" t="s">
        <v>63</v>
      </c>
      <c r="AA8" s="195" t="s">
        <v>64</v>
      </c>
      <c r="AB8" s="196" t="s">
        <v>65</v>
      </c>
      <c r="AC8" s="193" t="s">
        <v>66</v>
      </c>
      <c r="AD8" s="195" t="s">
        <v>67</v>
      </c>
      <c r="AE8" s="195" t="s">
        <v>68</v>
      </c>
      <c r="AF8" s="195" t="s">
        <v>69</v>
      </c>
      <c r="AG8" s="195" t="s">
        <v>70</v>
      </c>
      <c r="AH8" s="196" t="s">
        <v>71</v>
      </c>
      <c r="AI8" s="193" t="s">
        <v>98</v>
      </c>
      <c r="AJ8" s="195" t="s">
        <v>99</v>
      </c>
      <c r="AK8" s="195" t="s">
        <v>100</v>
      </c>
      <c r="AL8" s="195" t="s">
        <v>101</v>
      </c>
      <c r="AM8" s="195" t="s">
        <v>102</v>
      </c>
      <c r="AN8" s="196" t="s">
        <v>103</v>
      </c>
      <c r="AO8" s="193" t="s">
        <v>104</v>
      </c>
      <c r="AP8" s="195" t="s">
        <v>105</v>
      </c>
      <c r="AQ8" s="195" t="s">
        <v>106</v>
      </c>
      <c r="AR8" s="195" t="s">
        <v>107</v>
      </c>
      <c r="AS8" s="195" t="s">
        <v>108</v>
      </c>
      <c r="AT8" s="196" t="s">
        <v>109</v>
      </c>
      <c r="AU8" s="193" t="s">
        <v>110</v>
      </c>
      <c r="AV8" s="195" t="s">
        <v>111</v>
      </c>
      <c r="AW8" s="195" t="s">
        <v>112</v>
      </c>
      <c r="AX8" s="195" t="s">
        <v>113</v>
      </c>
      <c r="AY8" s="195" t="s">
        <v>114</v>
      </c>
      <c r="AZ8" s="196" t="s">
        <v>115</v>
      </c>
      <c r="BA8" s="193" t="s">
        <v>116</v>
      </c>
      <c r="BB8" s="195" t="s">
        <v>117</v>
      </c>
      <c r="BC8" s="195" t="s">
        <v>118</v>
      </c>
      <c r="BD8" s="195" t="s">
        <v>119</v>
      </c>
      <c r="BE8" s="195" t="s">
        <v>120</v>
      </c>
      <c r="BF8" s="196" t="s">
        <v>121</v>
      </c>
      <c r="BG8" s="280"/>
      <c r="BH8" s="280"/>
      <c r="BI8" s="280"/>
      <c r="BJ8" s="280"/>
      <c r="BK8" s="280"/>
      <c r="BL8" s="280"/>
      <c r="BM8" s="280"/>
      <c r="BN8" s="280"/>
      <c r="BO8" s="280"/>
      <c r="BP8" s="280"/>
    </row>
    <row r="9" spans="1:68" x14ac:dyDescent="0.2">
      <c r="A9" s="271" t="s">
        <v>72</v>
      </c>
      <c r="B9" s="201" t="s">
        <v>73</v>
      </c>
      <c r="C9" s="281"/>
      <c r="D9" s="282"/>
      <c r="E9" s="71"/>
      <c r="F9" s="73"/>
      <c r="G9" s="73"/>
      <c r="H9" s="73"/>
      <c r="I9" s="73"/>
      <c r="J9" s="74"/>
      <c r="K9" s="71"/>
      <c r="L9" s="73"/>
      <c r="M9" s="73"/>
      <c r="N9" s="73"/>
      <c r="O9" s="73"/>
      <c r="P9" s="74"/>
      <c r="Q9" s="71"/>
      <c r="R9" s="73"/>
      <c r="S9" s="73"/>
      <c r="T9" s="73"/>
      <c r="U9" s="73"/>
      <c r="V9" s="108"/>
      <c r="W9" s="71"/>
      <c r="X9" s="73"/>
      <c r="Y9" s="73"/>
      <c r="Z9" s="73"/>
      <c r="AA9" s="73"/>
      <c r="AB9" s="74"/>
      <c r="AC9" s="71"/>
      <c r="AD9" s="73"/>
      <c r="AE9" s="73"/>
      <c r="AF9" s="73"/>
      <c r="AG9" s="73"/>
      <c r="AH9" s="74"/>
      <c r="AI9" s="71"/>
      <c r="AJ9" s="73"/>
      <c r="AK9" s="73"/>
      <c r="AL9" s="73"/>
      <c r="AM9" s="73"/>
      <c r="AN9" s="108"/>
      <c r="AO9" s="71"/>
      <c r="AP9" s="73"/>
      <c r="AQ9" s="73"/>
      <c r="AR9" s="73"/>
      <c r="AS9" s="73"/>
      <c r="AT9" s="74"/>
      <c r="AU9" s="71"/>
      <c r="AV9" s="73"/>
      <c r="AW9" s="73"/>
      <c r="AX9" s="73"/>
      <c r="AY9" s="73"/>
      <c r="AZ9" s="74"/>
      <c r="BA9" s="71"/>
      <c r="BB9" s="73"/>
      <c r="BC9" s="73"/>
      <c r="BD9" s="73"/>
      <c r="BE9" s="73"/>
      <c r="BF9" s="74"/>
      <c r="BG9" s="303"/>
      <c r="BH9" s="303"/>
      <c r="BI9" s="303"/>
      <c r="BJ9" s="303"/>
      <c r="BK9" s="303"/>
      <c r="BL9" s="173"/>
    </row>
    <row r="10" spans="1:68" x14ac:dyDescent="0.2">
      <c r="A10" s="202">
        <v>3</v>
      </c>
      <c r="B10" s="203" t="s">
        <v>526</v>
      </c>
      <c r="C10" s="272"/>
      <c r="D10" s="273"/>
      <c r="E10" s="78">
        <f>SUM(F10:J10)</f>
        <v>0</v>
      </c>
      <c r="F10" s="79">
        <f>IF((' בריאות א2'!D12+' בריאות א2'!K12+' בריאות א2'!E12+' בריאות א2'!L12+' בריאות א2'!D13+' בריאות א2'!K13+' בריאות א2'!E13+' בריאות א2'!L13)=0,0,(' בריאות א2'!D12+' בריאות א2'!K12+' בריאות א2'!E12+' בריאות א2'!L12+' בריאות א2'!D13+' בריאות א2'!K13+' בריאות א2'!E13+' בריאות א2'!L13)/(' בריאות א2'!$C$17+' בריאות א2'!$J$17))</f>
        <v>0</v>
      </c>
      <c r="G10" s="79">
        <f>IF((' בריאות א2'!F12+' בריאות א2'!M12+' בריאות א2'!F13+' בריאות א2'!M13)=0,0,(' בריאות א2'!F12+' בריאות א2'!M12+' בריאות א2'!F13+' בריאות א2'!M13)/(' בריאות א2'!$C$17+' בריאות א2'!$J$17))</f>
        <v>0</v>
      </c>
      <c r="H10" s="79">
        <f>IF((' בריאות א2'!G12+' בריאות א2'!N12+' בריאות א2'!G13+' בריאות א2'!N13)=0,0,(' בריאות א2'!G12+' בריאות א2'!N12+' בריאות א2'!G13+' בריאות א2'!N13)/(' בריאות א2'!$C$17+' בריאות א2'!$J$17))</f>
        <v>0</v>
      </c>
      <c r="I10" s="79">
        <f>IF((' בריאות א2'!H12+' בריאות א2'!O12+' בריאות א2'!H13+' בריאות א2'!O13)=0,0,(' בריאות א2'!H12+' בריאות א2'!O12+' בריאות א2'!H13+' בריאות א2'!O13)/(' בריאות א2'!$C$17+' בריאות א2'!$J$17))</f>
        <v>0</v>
      </c>
      <c r="J10" s="79">
        <f>IF((' בריאות א2'!I12+' בריאות א2'!P12+' בריאות א2'!I13+' בריאות א2'!P13)=0,0,(' בריאות א2'!I12+' בריאות א2'!P12+' בריאות א2'!I13+' בריאות א2'!P13)/(' בריאות א2'!$C$17+' בריאות א2'!$J$17))</f>
        <v>0</v>
      </c>
      <c r="K10" s="78">
        <f>SUM(L10:P10)</f>
        <v>0</v>
      </c>
      <c r="L10" s="79">
        <f>IF((' בריאות א2'!R12+' בריאות א2'!Y12+' בריאות א2'!S12+' בריאות א2'!Z12+' בריאות א2'!R13+' בריאות א2'!Y13+' בריאות א2'!S13+' בריאות א2'!Z13)=0,0,(' בריאות א2'!R12+' בריאות א2'!Y12+' בריאות א2'!S12+' בריאות א2'!Z12+' בריאות א2'!R13+' בריאות א2'!Y13+' בריאות א2'!S13+' בריאות א2'!Z13)/(' בריאות א2'!$Q$17+' בריאות א2'!$X$17))</f>
        <v>0</v>
      </c>
      <c r="M10" s="79">
        <f>IF((' בריאות א2'!T12+' בריאות א2'!AA12+' בריאות א2'!T13+' בריאות א2'!AA13)=0,0,(' בריאות א2'!T12+' בריאות א2'!AA12+' בריאות א2'!T13+' בריאות א2'!AA13)/(' בריאות א2'!$Q$17+' בריאות א2'!$X$17))</f>
        <v>0</v>
      </c>
      <c r="N10" s="79">
        <f>IF((' בריאות א2'!U12+' בריאות א2'!AB12+' בריאות א2'!U13+' בריאות א2'!AB13)=0,0,(' בריאות א2'!U12+' בריאות א2'!AB12+' בריאות א2'!U13+' בריאות א2'!AB13)/(' בריאות א2'!$Q$17+' בריאות א2'!$X$17))</f>
        <v>0</v>
      </c>
      <c r="O10" s="79">
        <f>IF((' בריאות א2'!V12+' בריאות א2'!AC12+' בריאות א2'!V13+' בריאות א2'!AC13)=0,0,(' בריאות א2'!V12+' בריאות א2'!AC12+' בריאות א2'!V13+' בריאות א2'!AC13)/(' בריאות א2'!$Q$17+' בריאות א2'!$X$17))</f>
        <v>0</v>
      </c>
      <c r="P10" s="79">
        <f>IF((' בריאות א2'!W12+' בריאות א2'!AD12+' בריאות א2'!W13+' בריאות א2'!AD13)=0,0,(' בריאות א2'!W12+' בריאות א2'!AD12+' בריאות א2'!W13+' בריאות א2'!AD13)/(' בריאות א2'!$Q$17+' בריאות א2'!$X$17))</f>
        <v>0</v>
      </c>
      <c r="Q10" s="78">
        <f>SUM(R10:V10)</f>
        <v>0</v>
      </c>
      <c r="R10" s="79">
        <f>IF((' בריאות א2'!AF12+' בריאות א2'!AM12+' בריאות א2'!AG12+' בריאות א2'!AN12+' בריאות א2'!AF13+' בריאות א2'!AM13+' בריאות א2'!AG13+' בריאות א2'!AN13)=0,0,(' בריאות א2'!AF12+' בריאות א2'!AM12+' בריאות א2'!AG12+' בריאות א2'!AN12+' בריאות א2'!AF13+' בריאות א2'!AM13+' בריאות א2'!AG13+' בריאות א2'!AN13)/(' בריאות א2'!$AE$17+' בריאות א2'!$AL$17))</f>
        <v>0</v>
      </c>
      <c r="S10" s="79">
        <f>IF((' בריאות א2'!AH12+' בריאות א2'!AO12+' בריאות א2'!AH13+' בריאות א2'!AO13)=0,0,(' בריאות א2'!AH12+' בריאות א2'!AO12+' בריאות א2'!AH13+' בריאות א2'!AO13)/(' בריאות א2'!$AE$17+' בריאות א2'!$AL$17))</f>
        <v>0</v>
      </c>
      <c r="T10" s="79">
        <f>IF((' בריאות א2'!AI12+' בריאות א2'!AP12+' בריאות א2'!AI13+' בריאות א2'!AP13)=0,0,(' בריאות א2'!AI12+' בריאות א2'!AP12+' בריאות א2'!AI13+' בריאות א2'!AP13)/(' בריאות א2'!$AE$17+' בריאות א2'!$AL$17))</f>
        <v>0</v>
      </c>
      <c r="U10" s="79">
        <f>IF((' בריאות א2'!AJ12+' בריאות א2'!AQ12+' בריאות א2'!AJ13+' בריאות א2'!AQ13)=0,0,(' בריאות א2'!AJ12+' בריאות א2'!AQ12+' בריאות א2'!AJ13+' בריאות א2'!AQ13)/(' בריאות א2'!$AE$17+' בריאות א2'!$AL$17))</f>
        <v>0</v>
      </c>
      <c r="V10" s="79">
        <f>IF((' בריאות א2'!AK12+' בריאות א2'!AR12+' בריאות א2'!AK13+' בריאות א2'!AR13)=0,0,(' בריאות א2'!AK12+' בריאות א2'!AR12+' בריאות א2'!AK13+' בריאות א2'!AR13)/(' בריאות א2'!$AE$17+' בריאות א2'!$AL$17))</f>
        <v>0</v>
      </c>
      <c r="W10" s="78">
        <f>SUM(X10:AB10)</f>
        <v>0</v>
      </c>
      <c r="X10" s="79">
        <f>IF((' בריאות א2'!AT12+' בריאות א2'!BA12+' בריאות א2'!AU12+' בריאות א2'!BB12+' בריאות א2'!AT13+' בריאות א2'!BA13+' בריאות א2'!AU13+' בריאות א2'!BB13)=0,0,(' בריאות א2'!AT12+' בריאות א2'!BA12+' בריאות א2'!AU12+' בריאות א2'!BB12+' בריאות א2'!AT13+' בריאות א2'!BA13+' בריאות א2'!AU13+' בריאות א2'!BB13)/(' בריאות א2'!$AZ$17+' בריאות א2'!$AS$17))</f>
        <v>0</v>
      </c>
      <c r="Y10" s="79">
        <f>IF((' בריאות א2'!AV12+' בריאות א2'!BC12+' בריאות א2'!AV13+' בריאות א2'!BC13)=0,0,(' בריאות א2'!AV12+' בריאות א2'!BC12+' בריאות א2'!AV13+' בריאות א2'!BC13)/(' בריאות א2'!$AZ$17+' בריאות א2'!$AS$17))</f>
        <v>0</v>
      </c>
      <c r="Z10" s="79">
        <f>IF((' בריאות א2'!AW12+' בריאות א2'!BD12+' בריאות א2'!AW13+' בריאות א2'!BD13)=0,0,(' בריאות א2'!AW12+' בריאות א2'!BD12+' בריאות א2'!AW13+' בריאות א2'!BD13)/(' בריאות א2'!$AZ$17+' בריאות א2'!$AS$17))</f>
        <v>0</v>
      </c>
      <c r="AA10" s="79">
        <f>IF((' בריאות א2'!AX12+' בריאות א2'!BE12+' בריאות א2'!AX13+' בריאות א2'!BE13)=0,0,(' בריאות א2'!AX12+' בריאות א2'!BE12+' בריאות א2'!AX13+' בריאות א2'!BE13)/(' בריאות א2'!$AZ$17+' בריאות א2'!$AS$17))</f>
        <v>0</v>
      </c>
      <c r="AB10" s="79">
        <f>IF((' בריאות א2'!AY12+' בריאות א2'!BF12+' בריאות א2'!AY13+' בריאות א2'!BF13)=0,0,(' בריאות א2'!AY12+' בריאות א2'!BF12+' בריאות א2'!AY13+' בריאות א2'!BF13)/(' בריאות א2'!$AZ$17+' בריאות א2'!$AS$17))</f>
        <v>0</v>
      </c>
      <c r="AC10" s="78">
        <f>SUM(AD10:AH10)</f>
        <v>0</v>
      </c>
      <c r="AD10" s="79">
        <f>IF(' בריאות א2'!BH12+' בריאות א2'!BI12+' בריאות א2'!BH13+' בריאות א2'!BI13=0,0,(' בריאות א2'!BH12+' בריאות א2'!BI12+' בריאות א2'!BH13+' בריאות א2'!BI13)/' בריאות א2'!$BG$17)</f>
        <v>0</v>
      </c>
      <c r="AE10" s="79">
        <f>IF(' בריאות א2'!BJ12+' בריאות א2'!BJ13=0,0,(' בריאות א2'!BJ12+' בריאות א2'!BJ13)/' בריאות א2'!$BG$17)</f>
        <v>0</v>
      </c>
      <c r="AF10" s="79">
        <f>IF(' בריאות א2'!BK12+' בריאות א2'!BK13=0,0,(' בריאות א2'!BK12+' בריאות א2'!BK13)/' בריאות א2'!$BG$17)</f>
        <v>0</v>
      </c>
      <c r="AG10" s="79">
        <f>IF(' בריאות א2'!BL12+' בריאות א2'!BL13=0,0,(' בריאות א2'!BL12+' בריאות א2'!BL13)/' בריאות א2'!$BG$17)</f>
        <v>0</v>
      </c>
      <c r="AH10" s="79">
        <f>IF(' בריאות א2'!BM12+' בריאות א2'!BM13=0,0,(' בריאות א2'!BM12+' בריאות א2'!BM13)/' בריאות א2'!$BG$17)</f>
        <v>0</v>
      </c>
      <c r="AI10" s="78">
        <f>SUM(AJ10:AN10)</f>
        <v>0</v>
      </c>
      <c r="AJ10" s="79">
        <f>IF((' בריאות א2'!BO12+' בריאות א2'!BV12+' בריאות א2'!BP12+' בריאות א2'!BW12+' בריאות א2'!BO13+' בריאות א2'!BV13+' בריאות א2'!BP13+' בריאות א2'!BW13)=0,0,(' בריאות א2'!BO12+' בריאות א2'!BV12+' בריאות א2'!BP12+' בריאות א2'!BW12+' בריאות א2'!BO13+' בריאות א2'!BV13+' בריאות א2'!BP13+' בריאות א2'!BW13)/(' בריאות א2'!$BN$17+' בריאות א2'!$BU$17))</f>
        <v>0</v>
      </c>
      <c r="AK10" s="79">
        <f>IF((' בריאות א2'!BQ12+' בריאות א2'!BX12+' בריאות א2'!BQ13+' בריאות א2'!BX13)=0,0,(' בריאות א2'!BQ12+' בריאות א2'!BX12+' בריאות א2'!BQ13+' בריאות א2'!BX13)/(' בריאות א2'!$BN$17+' בריאות א2'!$BU$17))</f>
        <v>0</v>
      </c>
      <c r="AL10" s="79">
        <f>IF((' בריאות א2'!BR12+' בריאות א2'!BY12+' בריאות א2'!BR13+' בריאות א2'!BY13)=0,0,(' בריאות א2'!BR12+' בריאות א2'!BY12+' בריאות א2'!BR13+' בריאות א2'!BY13)/(' בריאות א2'!$BN$17+' בריאות א2'!$BU$17))</f>
        <v>0</v>
      </c>
      <c r="AM10" s="79">
        <f>IF((' בריאות א2'!BS12+' בריאות א2'!BZ12+' בריאות א2'!BS13+' בריאות א2'!BZ13)=0,0,(' בריאות א2'!BS12+' בריאות א2'!BZ12+' בריאות א2'!BS13+' בריאות א2'!BZ13)/(' בריאות א2'!$BN$17+' בריאות א2'!$BU$17))</f>
        <v>0</v>
      </c>
      <c r="AN10" s="79">
        <f>IF((' בריאות א2'!BT12+' בריאות א2'!CA12+' בריאות א2'!BT13+' בריאות א2'!CA13)=0,0,(' בריאות א2'!BT12+' בריאות א2'!CA12+' בריאות א2'!BT13+' בריאות א2'!CA13)/(' בריאות א2'!$BN$17+' בריאות א2'!$BU$17))</f>
        <v>0</v>
      </c>
      <c r="AO10" s="78">
        <f>SUM(AP10:AT10)</f>
        <v>0</v>
      </c>
      <c r="AP10" s="79">
        <f>IF((' בריאות א2'!CC12+' בריאות א2'!CJ12+' בריאות א2'!CD12+' בריאות א2'!CK12+' בריאות א2'!CC13+' בריאות א2'!CJ13+' בריאות א2'!CD13+' בריאות א2'!CK13)=0,0,(' בריאות א2'!CC12+' בריאות א2'!CJ12+' בריאות א2'!CD12+' בריאות א2'!CK12+' בריאות א2'!CC13+' בריאות א2'!CJ13+' בריאות א2'!CD13+' בריאות א2'!CK13)/(' בריאות א2'!$CB$17+' בריאות א2'!$CI$17))</f>
        <v>0</v>
      </c>
      <c r="AQ10" s="79">
        <f>IF((' בריאות א2'!CE12+' בריאות א2'!CL12+' בריאות א2'!CE13+' בריאות א2'!CL13)=0,0,(' בריאות א2'!CE12+' בריאות א2'!CL12+' בריאות א2'!CE13+' בריאות א2'!CL13)/(' בריאות א2'!$CB$17+' בריאות א2'!$CI$17))</f>
        <v>0</v>
      </c>
      <c r="AR10" s="79">
        <f>IF((' בריאות א2'!CF12+' בריאות א2'!CM12+' בריאות א2'!CF13+' בריאות א2'!CM13)=0,0,(' בריאות א2'!CF12+' בריאות א2'!CM12+' בריאות א2'!CF13+' בריאות א2'!CM13)/(' בריאות א2'!$CB$17+' בריאות א2'!$CI$17))</f>
        <v>0</v>
      </c>
      <c r="AS10" s="79">
        <f>IF((' בריאות א2'!CG12+' בריאות א2'!CN12+' בריאות א2'!CG13+' בריאות א2'!CN13)=0,0,(' בריאות א2'!CG12+' בריאות א2'!CN12+' בריאות א2'!CG13+' בריאות א2'!CN13)/(' בריאות א2'!$CB$17+' בריאות א2'!$CI$17))</f>
        <v>0</v>
      </c>
      <c r="AT10" s="79">
        <f>IF((' בריאות א2'!CH12+' בריאות א2'!CO12+' בריאות א2'!CH13+' בריאות א2'!CO13)=0,0,(' בריאות א2'!CH12+' בריאות א2'!CO12+' בריאות א2'!CH13+' בריאות א2'!CO13)/(' בריאות א2'!$CB$17+' בריאות א2'!$CI$17))</f>
        <v>0</v>
      </c>
      <c r="AU10" s="78">
        <f>SUM(AV10:AZ10)</f>
        <v>0</v>
      </c>
      <c r="AV10" s="79">
        <f>IF((' בריאות א2'!CQ12+' בריאות א2'!CX12+' בריאות א2'!CR12+' בריאות א2'!CY12+' בריאות א2'!CQ13+' בריאות א2'!CX13+' בריאות א2'!CR13+' בריאות א2'!CY13)=0,0,(' בריאות א2'!CQ12+' בריאות א2'!CX12+' בריאות א2'!CR12+' בריאות א2'!CY12+' בריאות א2'!CQ13+' בריאות א2'!CX13+' בריאות א2'!CR13+' בריאות א2'!CY13)/(' בריאות א2'!$CP$17+' בריאות א2'!$CW$17))</f>
        <v>0</v>
      </c>
      <c r="AW10" s="79">
        <f>IF((' בריאות א2'!CS12+' בריאות א2'!CZ12+' בריאות א2'!CS13+' בריאות א2'!CZ13)=0,0,(' בריאות א2'!CS12+' בריאות א2'!CZ12+' בריאות א2'!CS13+' בריאות א2'!CZ13)/(' בריאות א2'!$CP$17+' בריאות א2'!$CW$17))</f>
        <v>0</v>
      </c>
      <c r="AX10" s="79">
        <f>IF((' בריאות א2'!CT12+' בריאות א2'!DA12+' בריאות א2'!CT13+' בריאות א2'!DA13)=0,0,(' בריאות א2'!CT12+' בריאות א2'!DA12+' בריאות א2'!CT13+' בריאות א2'!DA13)/(' בריאות א2'!$CP$17+' בריאות א2'!$CW$17))</f>
        <v>0</v>
      </c>
      <c r="AY10" s="79">
        <f>IF((' בריאות א2'!CU12+' בריאות א2'!DB12+' בריאות א2'!CU13+' בריאות א2'!DB13)=0,0,(' בריאות א2'!CU12+' בריאות א2'!DB12+' בריאות א2'!CU13+' בריאות א2'!DB13)/(' בריאות א2'!$CP$17+' בריאות א2'!$CW$17))</f>
        <v>0</v>
      </c>
      <c r="AZ10" s="79">
        <f>IF((' בריאות א2'!CV12+' בריאות א2'!DC12+' בריאות א2'!CV13+' בריאות א2'!DC13)=0,0,(' בריאות א2'!CV12+' בריאות א2'!DC12+' בריאות א2'!CV13+' בריאות א2'!DC13)/(' בריאות א2'!$CP$17+' בריאות א2'!$CW$17))</f>
        <v>0</v>
      </c>
      <c r="BA10" s="78">
        <f>SUM(BB10:BF10)</f>
        <v>0</v>
      </c>
      <c r="BB10" s="79">
        <f>IF((' בריאות א2'!DE12+' בריאות א2'!DL12+' בריאות א2'!DF12+' בריאות א2'!DM12+' בריאות א2'!DE13+' בריאות א2'!DL13+' בריאות א2'!DF13+' בריאות א2'!DM13)=0,0,(' בריאות א2'!DE12+' בריאות א2'!DL12+' בריאות א2'!DF12+' בריאות א2'!DM12+' בריאות א2'!DE13+' בריאות א2'!DL13+' בריאות א2'!DF13+' בריאות א2'!DM13)/(' בריאות א2'!$DD$17+' בריאות א2'!$DK$17))</f>
        <v>0</v>
      </c>
      <c r="BC10" s="79">
        <f>IF((' בריאות א2'!DG12+' בריאות א2'!DN12+' בריאות א2'!DG13+' בריאות א2'!DN13)=0,0,(' בריאות א2'!DG12+' בריאות א2'!DN12+' בריאות א2'!DG13+' בריאות א2'!DN13)/(' בריאות א2'!$DD$17+' בריאות א2'!$DK$17))</f>
        <v>0</v>
      </c>
      <c r="BD10" s="79">
        <f>IF((' בריאות א2'!DH12+' בריאות א2'!DO12+' בריאות א2'!DH13+' בריאות א2'!DO13)=0,0,(' בריאות א2'!DH12+' בריאות א2'!DO12+' בריאות א2'!DH13+' בריאות א2'!DO13)/(' בריאות א2'!$DD$17+' בריאות א2'!$DK$17))</f>
        <v>0</v>
      </c>
      <c r="BE10" s="79">
        <f>IF((' בריאות א2'!DI12+' בריאות א2'!DP12+' בריאות א2'!DI13+' בריאות א2'!DP13)=0,0,(' בריאות א2'!DI12+' בריאות א2'!DP12+' בריאות א2'!DI13+' בריאות א2'!DP13)/(' בריאות א2'!$DD$17+' בריאות א2'!$DK$17))</f>
        <v>0</v>
      </c>
      <c r="BF10" s="81">
        <f>IF((' בריאות א2'!DJ12+' בריאות א2'!DQ12+' בריאות א2'!DJ13+' בריאות א2'!DQ13)=0,0,(' בריאות א2'!DJ12+' בריאות א2'!DQ12+' בריאות א2'!DJ13+' בריאות א2'!DQ13)/(' בריאות א2'!$DD$17+' בריאות א2'!$DK$17))</f>
        <v>0</v>
      </c>
    </row>
    <row r="11" spans="1:68" x14ac:dyDescent="0.2">
      <c r="A11" s="202">
        <v>4</v>
      </c>
      <c r="B11" s="203" t="s">
        <v>77</v>
      </c>
      <c r="C11" s="272"/>
      <c r="D11" s="273"/>
      <c r="E11" s="78">
        <f>SUM(F11:J11)</f>
        <v>0</v>
      </c>
      <c r="F11" s="79">
        <f>IF((' בריאות א2'!D14+' בריאות א2'!K14+' בריאות א2'!E14+' בריאות א2'!L14)=0,0,(' בריאות א2'!D14+' בריאות א2'!K14+' בריאות א2'!E14+' בריאות א2'!L14)/(' בריאות א2'!$C$17+' בריאות א2'!$J$17))</f>
        <v>0</v>
      </c>
      <c r="G11" s="79">
        <f>IF((' בריאות א2'!F14+' בריאות א2'!M14)=0,0,(' בריאות א2'!F14+' בריאות א2'!M14)/(' בריאות א2'!$C$17+' בריאות א2'!$J$17))</f>
        <v>0</v>
      </c>
      <c r="H11" s="79">
        <f>IF((' בריאות א2'!G14+' בריאות א2'!N14)=0,0,(' בריאות א2'!G14+' בריאות א2'!N14)/(' בריאות א2'!$C$17+' בריאות א2'!$J$17))</f>
        <v>0</v>
      </c>
      <c r="I11" s="79">
        <f>IF((' בריאות א2'!H14+' בריאות א2'!O14)=0,0,(' בריאות א2'!H14+' בריאות א2'!O14)/(' בריאות א2'!$C$17+' בריאות א2'!$J$17))</f>
        <v>0</v>
      </c>
      <c r="J11" s="79">
        <f>IF((' בריאות א2'!I14+' בריאות א2'!P14)=0,0,(' בריאות א2'!I14+' בריאות א2'!P14)/(' בריאות א2'!$C$17+' בריאות א2'!$J$17))</f>
        <v>0</v>
      </c>
      <c r="K11" s="78">
        <f>SUM(L11:P11)</f>
        <v>0</v>
      </c>
      <c r="L11" s="79">
        <f>IF((' בריאות א2'!R14+' בריאות א2'!Y14+' בריאות א2'!S14+' בריאות א2'!Z14)=0,0,(' בריאות א2'!R14+' בריאות א2'!Y14+' בריאות א2'!S14+' בריאות א2'!Z14)/(' בריאות א2'!$Q$17+' בריאות א2'!$X$17))</f>
        <v>0</v>
      </c>
      <c r="M11" s="79">
        <f>IF((' בריאות א2'!T14+' בריאות א2'!AA14)=0,0,(' בריאות א2'!T14+' בריאות א2'!AA14)/(' בריאות א2'!$Q$17+' בריאות א2'!$X$17))</f>
        <v>0</v>
      </c>
      <c r="N11" s="79">
        <f>IF((' בריאות א2'!U14+' בריאות א2'!AB14)=0,0,(' בריאות א2'!U14+' בריאות א2'!AB14)/(' בריאות א2'!$Q$17+' בריאות א2'!$X$17))</f>
        <v>0</v>
      </c>
      <c r="O11" s="79">
        <f>IF((' בריאות א2'!V14+' בריאות א2'!AC14)=0,0,(' בריאות א2'!V14+' בריאות א2'!AC14)/(' בריאות א2'!$Q$17+' בריאות א2'!$X$17))</f>
        <v>0</v>
      </c>
      <c r="P11" s="79">
        <f>IF((' בריאות א2'!W14+' בריאות א2'!AD14)=0,0,(' בריאות א2'!W14+' בריאות א2'!AD14)/(' בריאות א2'!$Q$17+' בריאות א2'!$X$17))</f>
        <v>0</v>
      </c>
      <c r="Q11" s="78">
        <f>SUM(R11:V11)</f>
        <v>0</v>
      </c>
      <c r="R11" s="79">
        <f>IF((' בריאות א2'!AF14+' בריאות א2'!AM14+' בריאות א2'!AG14+' בריאות א2'!AN14)=0,0,(' בריאות א2'!AF14+' בריאות א2'!AM14+' בריאות א2'!AG14+' בריאות א2'!AN14)/(' בריאות א2'!$AE$17+' בריאות א2'!$AL$17))</f>
        <v>0</v>
      </c>
      <c r="S11" s="79">
        <f>IF((' בריאות א2'!AH14+' בריאות א2'!AO14)=0,0,(' בריאות א2'!AH14+' בריאות א2'!AO14)/(' בריאות א2'!$AE$17+' בריאות א2'!$AL$17))</f>
        <v>0</v>
      </c>
      <c r="T11" s="79">
        <f>IF((' בריאות א2'!AI14+' בריאות א2'!AP14)=0,0,(' בריאות א2'!AI14+' בריאות א2'!AP14)/(' בריאות א2'!$AE$17+' בריאות א2'!$AL$17))</f>
        <v>0</v>
      </c>
      <c r="U11" s="79">
        <f>IF((' בריאות א2'!AJ14+' בריאות א2'!AQ14)=0,0,(' בריאות א2'!AJ14+' בריאות א2'!AQ14)/(' בריאות א2'!$AE$17+' בריאות א2'!$AL$17))</f>
        <v>0</v>
      </c>
      <c r="V11" s="79">
        <f>IF((' בריאות א2'!AK14+' בריאות א2'!AR14)=0,0,(' בריאות א2'!AK14+' בריאות א2'!AR14)/(' בריאות א2'!$AE$17+' בריאות א2'!$AL$17))</f>
        <v>0</v>
      </c>
      <c r="W11" s="78">
        <f>SUM(X11:AB11)</f>
        <v>0</v>
      </c>
      <c r="X11" s="79">
        <f>IF((' בריאות א2'!AT14+' בריאות א2'!BA14+' בריאות א2'!AU14+' בריאות א2'!BB14)=0,0,(' בריאות א2'!AT14+' בריאות א2'!BA14+' בריאות א2'!AU14+' בריאות א2'!BB14)/(' בריאות א2'!$AZ$17+' בריאות א2'!$AS$17))</f>
        <v>0</v>
      </c>
      <c r="Y11" s="79">
        <f>IF((' בריאות א2'!AV14+' בריאות א2'!BC14)=0,0,(' בריאות א2'!AV14+' בריאות א2'!BC14)/(' בריאות א2'!$AZ$17+' בריאות א2'!$AS$17))</f>
        <v>0</v>
      </c>
      <c r="Z11" s="79">
        <f>IF((' בריאות א2'!AW14+' בריאות א2'!BD14)=0,0,(' בריאות א2'!AW14+' בריאות א2'!BD14)/(' בריאות א2'!$AZ$17+' בריאות א2'!$AS$17))</f>
        <v>0</v>
      </c>
      <c r="AA11" s="79">
        <f>IF((' בריאות א2'!AX14+' בריאות א2'!BE14)=0,0,(' בריאות א2'!AX14+' בריאות א2'!BE14)/(' בריאות א2'!$AZ$17+' בריאות א2'!$AS$17))</f>
        <v>0</v>
      </c>
      <c r="AB11" s="79">
        <f>IF((' בריאות א2'!AY14+' בריאות א2'!BF14)=0,0,(' בריאות א2'!AY14+' בריאות א2'!BF14)/(' בריאות א2'!$AZ$17+' בריאות א2'!$AS$17))</f>
        <v>0</v>
      </c>
      <c r="AC11" s="78">
        <f>SUM(AD11:AH11)</f>
        <v>0</v>
      </c>
      <c r="AD11" s="79">
        <f>IF(' בריאות א2'!BH14+' בריאות א2'!BI14=0,0,(' בריאות א2'!BH14+' בריאות א2'!BI14)/' בריאות א2'!$BG$17)</f>
        <v>0</v>
      </c>
      <c r="AE11" s="79">
        <f>IF(' בריאות א2'!BJ14=0,0,' בריאות א2'!BJ14/' בריאות א2'!$BG$17)</f>
        <v>0</v>
      </c>
      <c r="AF11" s="79">
        <f>IF(' בריאות א2'!BK14=0,0,' בריאות א2'!BK14/' בריאות א2'!$BG$17)</f>
        <v>0</v>
      </c>
      <c r="AG11" s="79">
        <f>IF(' בריאות א2'!BL14=0,0,' בריאות א2'!BL14/' בריאות א2'!$BG$17)</f>
        <v>0</v>
      </c>
      <c r="AH11" s="79">
        <f>IF(' בריאות א2'!BM14=0,0,' בריאות א2'!BM14/' בריאות א2'!$BG$17)</f>
        <v>0</v>
      </c>
      <c r="AI11" s="78">
        <f>SUM(AJ11:AN11)</f>
        <v>0</v>
      </c>
      <c r="AJ11" s="79">
        <f>IF((' בריאות א2'!BO14+' בריאות א2'!BV14+' בריאות א2'!BP14+' בריאות א2'!BW14)=0,0,(' בריאות א2'!BO14+' בריאות א2'!BV14+' בריאות א2'!BP14+' בריאות א2'!BW14)/(' בריאות א2'!$BN$17+' בריאות א2'!$BU$17))</f>
        <v>0</v>
      </c>
      <c r="AK11" s="79">
        <f>IF((' בריאות א2'!BQ14+' בריאות א2'!BX14)=0,0,(' בריאות א2'!BQ14+' בריאות א2'!BX14)/(' בריאות א2'!$BN$17+' בריאות א2'!$BU$17))</f>
        <v>0</v>
      </c>
      <c r="AL11" s="79">
        <f>IF((' בריאות א2'!BR14+' בריאות א2'!BY14)=0,0,(' בריאות א2'!BR14+' בריאות א2'!BY14)/(' בריאות א2'!$BN$17+' בריאות א2'!$BU$17))</f>
        <v>0</v>
      </c>
      <c r="AM11" s="79">
        <f>IF((' בריאות א2'!BS14+' בריאות א2'!BZ14)=0,0,(' בריאות א2'!BS14+' בריאות א2'!BZ14)/(' בריאות א2'!$BN$17+' בריאות א2'!$BU$17))</f>
        <v>0</v>
      </c>
      <c r="AN11" s="79">
        <f>IF((' בריאות א2'!BT14+' בריאות א2'!CA14)=0,0,(' בריאות א2'!BT14+' בריאות א2'!CA14)/(' בריאות א2'!$BN$17+' בריאות א2'!$BU$17))</f>
        <v>0</v>
      </c>
      <c r="AO11" s="78">
        <f>SUM(AP11:AT11)</f>
        <v>0</v>
      </c>
      <c r="AP11" s="79">
        <f>IF((' בריאות א2'!CC14+' בריאות א2'!CJ14+' בריאות א2'!CD14+' בריאות א2'!CK14)=0,0,(' בריאות א2'!CC14+' בריאות א2'!CJ14+' בריאות א2'!CD14+' בריאות א2'!CK14)/(' בריאות א2'!$CB$17+' בריאות א2'!$CI$17))</f>
        <v>0</v>
      </c>
      <c r="AQ11" s="79">
        <f>IF((' בריאות א2'!CE14+' בריאות א2'!CL14)=0,0,(' בריאות א2'!CE14+' בריאות א2'!CL14)/(' בריאות א2'!$CB$17+' בריאות א2'!$CI$17))</f>
        <v>0</v>
      </c>
      <c r="AR11" s="79">
        <f>IF((' בריאות א2'!CF14+' בריאות א2'!CM14)=0,0,(' בריאות א2'!CF14+' בריאות א2'!CM14)/(' בריאות א2'!$CB$17+' בריאות א2'!$CI$17))</f>
        <v>0</v>
      </c>
      <c r="AS11" s="79">
        <f>IF((' בריאות א2'!CG14+' בריאות א2'!CN14)=0,0,(' בריאות א2'!CG14+' בריאות א2'!CN14)/(' בריאות א2'!$CB$17+' בריאות א2'!$CI$17))</f>
        <v>0</v>
      </c>
      <c r="AT11" s="79">
        <f>IF((' בריאות א2'!CH14+' בריאות א2'!CO14)=0,0,(' בריאות א2'!CH14+' בריאות א2'!CO14)/(' בריאות א2'!$CB$17+' בריאות א2'!$CI$17))</f>
        <v>0</v>
      </c>
      <c r="AU11" s="78">
        <f>SUM(AV11:AZ11)</f>
        <v>0</v>
      </c>
      <c r="AV11" s="79">
        <f>IF((' בריאות א2'!CQ14+' בריאות א2'!CX14+' בריאות א2'!CR14+' בריאות א2'!CY14)=0,0,(' בריאות א2'!CQ14+' בריאות א2'!CX14+' בריאות א2'!CR14+' בריאות א2'!CY14)/(' בריאות א2'!$CP$17+' בריאות א2'!$CW$17))</f>
        <v>0</v>
      </c>
      <c r="AW11" s="79">
        <f>IF((' בריאות א2'!CS14+' בריאות א2'!CZ14)=0,0,(' בריאות א2'!CS14+' בריאות א2'!CZ14)/(' בריאות א2'!$CP$17+' בריאות א2'!$CW$17))</f>
        <v>0</v>
      </c>
      <c r="AX11" s="79">
        <f>IF((' בריאות א2'!CT14+' בריאות א2'!DA14)=0,0,(' בריאות א2'!CT14+' בריאות א2'!DA14)/(' בריאות א2'!$CP$17+' בריאות א2'!$CW$17))</f>
        <v>0</v>
      </c>
      <c r="AY11" s="79">
        <f>IF((' בריאות א2'!CU14+' בריאות א2'!DB14)=0,0,(' בריאות א2'!CU14+' בריאות א2'!DB14)/(' בריאות א2'!$CP$17+' בריאות א2'!$CW$17))</f>
        <v>0</v>
      </c>
      <c r="AZ11" s="79">
        <f>IF((' בריאות א2'!CV14+' בריאות א2'!DC14)=0,0,(' בריאות א2'!CV14+' בריאות א2'!DC14)/(' בריאות א2'!$CP$17+' בריאות א2'!$CW$17))</f>
        <v>0</v>
      </c>
      <c r="BA11" s="78">
        <f>SUM(BB11:BF11)</f>
        <v>0</v>
      </c>
      <c r="BB11" s="79">
        <f>IF((' בריאות א2'!DE14+' בריאות א2'!DL14+' בריאות א2'!DF14+' בריאות א2'!DM14)=0,0,(' בריאות א2'!DE14+' בריאות א2'!DL14+' בריאות א2'!DF14+' בריאות א2'!DM14)/(' בריאות א2'!$DD$17+' בריאות א2'!$DK$17))</f>
        <v>0</v>
      </c>
      <c r="BC11" s="79">
        <f>IF((' בריאות א2'!DG14+' בריאות א2'!DN14)=0,0,(' בריאות א2'!DG14+' בריאות א2'!DN14)/(' בריאות א2'!$DD$17+' בריאות א2'!$DK$17))</f>
        <v>0</v>
      </c>
      <c r="BD11" s="79">
        <f>IF((' בריאות א2'!DH14+' בריאות א2'!DO14)=0,0,(' בריאות א2'!DH14+' בריאות א2'!DO14)/(' בריאות א2'!$DD$17+' בריאות א2'!$DK$17))</f>
        <v>0</v>
      </c>
      <c r="BE11" s="79">
        <f>IF((' בריאות א2'!DI14+' בריאות א2'!DP14)=0,0,(' בריאות א2'!DI14+' בריאות א2'!DP14)/(' בריאות א2'!$DD$17+' בריאות א2'!$DK$17))</f>
        <v>0</v>
      </c>
      <c r="BF11" s="81">
        <f>IF((' בריאות א2'!DJ14+' בריאות א2'!DQ14)=0,0,(' בריאות א2'!DJ14+' בריאות א2'!DQ14)/(' בריאות א2'!$DD$17+' בריאות א2'!$DK$17))</f>
        <v>0</v>
      </c>
    </row>
    <row r="12" spans="1:68" x14ac:dyDescent="0.2">
      <c r="A12" s="202">
        <v>5</v>
      </c>
      <c r="B12" s="306" t="s">
        <v>78</v>
      </c>
      <c r="C12" s="307"/>
      <c r="D12" s="307"/>
      <c r="E12" s="78">
        <f>SUM(F12:J12)</f>
        <v>0</v>
      </c>
      <c r="F12" s="79">
        <f>IF((' בריאות א2'!D15+' בריאות א2'!K15+' בריאות א2'!E15+' בריאות א2'!L15)=0,0,(' בריאות א2'!D15+' בריאות א2'!K15+' בריאות א2'!E15+' בריאות א2'!L15)/(' בריאות א2'!$C$17+' בריאות א2'!$J$17))</f>
        <v>0</v>
      </c>
      <c r="G12" s="79">
        <f>IF((' בריאות א2'!F15+' בריאות א2'!M15)=0,0,(' בריאות א2'!F15+' בריאות א2'!M15)/(' בריאות א2'!$C$17+' בריאות א2'!$J$17))</f>
        <v>0</v>
      </c>
      <c r="H12" s="79">
        <f>IF((' בריאות א2'!G15+' בריאות א2'!N15)=0,0,(' בריאות א2'!G15+' בריאות א2'!N15)/(' בריאות א2'!$C$17+' בריאות א2'!$J$17))</f>
        <v>0</v>
      </c>
      <c r="I12" s="79">
        <f>IF((' בריאות א2'!H15+' בריאות א2'!O15)=0,0,(' בריאות א2'!H15+' בריאות א2'!O15)/(' בריאות א2'!$C$17+' בריאות א2'!$J$17))</f>
        <v>0</v>
      </c>
      <c r="J12" s="79">
        <f>IF((' בריאות א2'!I15+' בריאות א2'!P15)=0,0,(' בריאות א2'!I15+' בריאות א2'!P15)/(' בריאות א2'!$C$17+' בריאות א2'!$J$17))</f>
        <v>0</v>
      </c>
      <c r="K12" s="78">
        <f>SUM(L12:P12)</f>
        <v>0</v>
      </c>
      <c r="L12" s="79">
        <f>IF((' בריאות א2'!R15+' בריאות א2'!Y15+' בריאות א2'!S15+' בריאות א2'!Z15)=0,0,(' בריאות א2'!R15+' בריאות א2'!Y15+' בריאות א2'!S15+' בריאות א2'!Z15)/(' בריאות א2'!$Q$17+' בריאות א2'!$X$17))</f>
        <v>0</v>
      </c>
      <c r="M12" s="79">
        <f>IF((' בריאות א2'!T15+' בריאות א2'!AA15)=0,0,(' בריאות א2'!T15+' בריאות א2'!AA15)/(' בריאות א2'!$Q$17+' בריאות א2'!$X$17))</f>
        <v>0</v>
      </c>
      <c r="N12" s="79">
        <f>IF((' בריאות א2'!U15+' בריאות א2'!AB15)=0,0,(' בריאות א2'!U15+' בריאות א2'!AB15)/(' בריאות א2'!$Q$17+' בריאות א2'!$X$17))</f>
        <v>0</v>
      </c>
      <c r="O12" s="79">
        <f>IF((' בריאות א2'!V15+' בריאות א2'!AC15)=0,0,(' בריאות א2'!V15+' בריאות א2'!AC15)/(' בריאות א2'!$Q$17+' בריאות א2'!$X$17))</f>
        <v>0</v>
      </c>
      <c r="P12" s="79">
        <f>IF((' בריאות א2'!W15+' בריאות א2'!AD15)=0,0,(' בריאות א2'!W15+' בריאות א2'!AD15)/(' בריאות א2'!$Q$17+' בריאות א2'!$X$17))</f>
        <v>0</v>
      </c>
      <c r="Q12" s="78">
        <f>SUM(R12:V12)</f>
        <v>0</v>
      </c>
      <c r="R12" s="79">
        <f>IF((' בריאות א2'!AF15+' בריאות א2'!AM15+' בריאות א2'!AG15+' בריאות א2'!AN15)=0,0,(' בריאות א2'!AF15+' בריאות א2'!AM15+' בריאות א2'!AG15+' בריאות א2'!AN15)/(' בריאות א2'!$AE$17+' בריאות א2'!$AL$17))</f>
        <v>0</v>
      </c>
      <c r="S12" s="79">
        <f>IF((' בריאות א2'!AH15+' בריאות א2'!AO15)=0,0,(' בריאות א2'!AH15+' בריאות א2'!AO15)/(' בריאות א2'!$AE$17+' בריאות א2'!$AL$17))</f>
        <v>0</v>
      </c>
      <c r="T12" s="79">
        <f>IF((' בריאות א2'!AI15+' בריאות א2'!AP15)=0,0,(' בריאות א2'!AI15+' בריאות א2'!AP15)/(' בריאות א2'!$AE$17+' בריאות א2'!$AL$17))</f>
        <v>0</v>
      </c>
      <c r="U12" s="79">
        <f>IF((' בריאות א2'!AJ15+' בריאות א2'!AQ15)=0,0,(' בריאות א2'!AJ15+' בריאות א2'!AQ15)/(' בריאות א2'!$AE$17+' בריאות א2'!$AL$17))</f>
        <v>0</v>
      </c>
      <c r="V12" s="79">
        <f>IF((' בריאות א2'!AK15+' בריאות א2'!AR15)=0,0,(' בריאות א2'!AK15+' בריאות א2'!AR15)/(' בריאות א2'!$AE$17+' בריאות א2'!$AL$17))</f>
        <v>0</v>
      </c>
      <c r="W12" s="78">
        <f>SUM(X12:AB12)</f>
        <v>0</v>
      </c>
      <c r="X12" s="79">
        <f>IF((' בריאות א2'!AT15+' בריאות א2'!BA15+' בריאות א2'!AU15+' בריאות א2'!BB15)=0,0,(' בריאות א2'!AT15+' בריאות א2'!BA15+' בריאות א2'!AU15+' בריאות א2'!BB15)/(' בריאות א2'!$AZ$17+' בריאות א2'!$AS$17))</f>
        <v>0</v>
      </c>
      <c r="Y12" s="79">
        <f>IF((' בריאות א2'!AV15+' בריאות א2'!BC15)=0,0,(' בריאות א2'!AV15+' בריאות א2'!BC15)/(' בריאות א2'!$AZ$17+' בריאות א2'!$AS$17))</f>
        <v>0</v>
      </c>
      <c r="Z12" s="79">
        <f>IF((' בריאות א2'!AW15+' בריאות א2'!BD15)=0,0,(' בריאות א2'!AW15+' בריאות א2'!BD15)/(' בריאות א2'!$AZ$17+' בריאות א2'!$AS$17))</f>
        <v>0</v>
      </c>
      <c r="AA12" s="79">
        <f>IF((' בריאות א2'!AX15+' בריאות א2'!BE15)=0,0,(' בריאות א2'!AX15+' בריאות א2'!BE15)/(' בריאות א2'!$AZ$17+' בריאות א2'!$AS$17))</f>
        <v>0</v>
      </c>
      <c r="AB12" s="79">
        <f>IF((' בריאות א2'!AY15+' בריאות א2'!BF15)=0,0,(' בריאות א2'!AY15+' בריאות א2'!BF15)/(' בריאות א2'!$AZ$17+' בריאות א2'!$AS$17))</f>
        <v>0</v>
      </c>
      <c r="AC12" s="78">
        <f>SUM(AD12:AH12)</f>
        <v>0</v>
      </c>
      <c r="AD12" s="79">
        <f>IF(' בריאות א2'!BH15+' בריאות א2'!BI15=0,0,(' בריאות א2'!BH15+' בריאות א2'!BI15)/' בריאות א2'!$BG$17)</f>
        <v>0</v>
      </c>
      <c r="AE12" s="79">
        <f>IF(' בריאות א2'!BJ15=0,0,' בריאות א2'!BJ15/' בריאות א2'!$BG$17)</f>
        <v>0</v>
      </c>
      <c r="AF12" s="79">
        <f>IF(' בריאות א2'!BK15=0,0,' בריאות א2'!BK15/' בריאות א2'!$BG$17)</f>
        <v>0</v>
      </c>
      <c r="AG12" s="79">
        <f>IF(' בריאות א2'!BL15=0,0,' בריאות א2'!BL15/' בריאות א2'!$BG$17)</f>
        <v>0</v>
      </c>
      <c r="AH12" s="79">
        <f>IF(' בריאות א2'!BM15=0,0,' בריאות א2'!BM15/' בריאות א2'!$BG$17)</f>
        <v>0</v>
      </c>
      <c r="AI12" s="78">
        <f>SUM(AJ12:AN12)</f>
        <v>0</v>
      </c>
      <c r="AJ12" s="79">
        <f>IF((' בריאות א2'!BO15+' בריאות א2'!BV15+' בריאות א2'!BP15+' בריאות א2'!BW15)=0,0,(' בריאות א2'!BO15+' בריאות א2'!BV15+' בריאות א2'!BP15+' בריאות א2'!BW15)/(' בריאות א2'!$BN$17+' בריאות א2'!$BU$17))</f>
        <v>0</v>
      </c>
      <c r="AK12" s="79">
        <f>IF((' בריאות א2'!BQ15+' בריאות א2'!BX15)=0,0,(' בריאות א2'!BQ15+' בריאות א2'!BX15)/(' בריאות א2'!$BN$17+' בריאות א2'!$BU$17))</f>
        <v>0</v>
      </c>
      <c r="AL12" s="79">
        <f>IF((' בריאות א2'!BR15+' בריאות א2'!BY15)=0,0,(' בריאות א2'!BR15+' בריאות א2'!BY15)/(' בריאות א2'!$BN$17+' בריאות א2'!$BU$17))</f>
        <v>0</v>
      </c>
      <c r="AM12" s="79">
        <f>IF((' בריאות א2'!BS15+' בריאות א2'!BZ15)=0,0,(' בריאות א2'!BS15+' בריאות א2'!BZ15)/(' בריאות א2'!$BN$17+' בריאות א2'!$BU$17))</f>
        <v>0</v>
      </c>
      <c r="AN12" s="79">
        <f>IF((' בריאות א2'!BT15+' בריאות א2'!CA15)=0,0,(' בריאות א2'!BT15+' בריאות א2'!CA15)/(' בריאות א2'!$BN$17+' בריאות א2'!$BU$17))</f>
        <v>0</v>
      </c>
      <c r="AO12" s="78">
        <f>SUM(AP12:AT12)</f>
        <v>0</v>
      </c>
      <c r="AP12" s="79">
        <f>IF((' בריאות א2'!CC15+' בריאות א2'!CJ15+' בריאות א2'!CD15+' בריאות א2'!CK15)=0,0,(' בריאות א2'!CC15+' בריאות א2'!CJ15+' בריאות א2'!CD15+' בריאות א2'!CK15)/(' בריאות א2'!$CB$17+' בריאות א2'!$CI$17))</f>
        <v>0</v>
      </c>
      <c r="AQ12" s="79">
        <f>IF((' בריאות א2'!CE15+' בריאות א2'!CL15)=0,0,(' בריאות א2'!CE15+' בריאות א2'!CL15)/(' בריאות א2'!$CB$17+' בריאות א2'!$CI$17))</f>
        <v>0</v>
      </c>
      <c r="AR12" s="79">
        <f>IF((' בריאות א2'!CF15+' בריאות א2'!CM15)=0,0,(' בריאות א2'!CF15+' בריאות א2'!CM15)/(' בריאות א2'!$CB$17+' בריאות א2'!$CI$17))</f>
        <v>0</v>
      </c>
      <c r="AS12" s="79">
        <f>IF((' בריאות א2'!CG15+' בריאות א2'!CN15)=0,0,(' בריאות א2'!CG15+' בריאות א2'!CN15)/(' בריאות א2'!$CB$17+' בריאות א2'!$CI$17))</f>
        <v>0</v>
      </c>
      <c r="AT12" s="79">
        <f>IF((' בריאות א2'!CH15+' בריאות א2'!CO15)=0,0,(' בריאות א2'!CH15+' בריאות א2'!CO15)/(' בריאות א2'!$CB$17+' בריאות א2'!$CI$17))</f>
        <v>0</v>
      </c>
      <c r="AU12" s="78">
        <f>SUM(AV12:AZ12)</f>
        <v>0</v>
      </c>
      <c r="AV12" s="79">
        <f>IF((' בריאות א2'!CQ15+' בריאות א2'!CX15+' בריאות א2'!CR15+' בריאות א2'!CY15)=0,0,(' בריאות א2'!CQ15+' בריאות א2'!CX15+' בריאות א2'!CR15+' בריאות א2'!CY15)/(' בריאות א2'!$CP$17+' בריאות א2'!$CW$17))</f>
        <v>0</v>
      </c>
      <c r="AW12" s="79">
        <f>IF((' בריאות א2'!CS15+' בריאות א2'!CZ15)=0,0,(' בריאות א2'!CS15+' בריאות א2'!CZ15)/(' בריאות א2'!$CP$17+' בריאות א2'!$CW$17))</f>
        <v>0</v>
      </c>
      <c r="AX12" s="79">
        <f>IF((' בריאות א2'!CT15+' בריאות א2'!DA15)=0,0,(' בריאות א2'!CT15+' בריאות א2'!DA15)/(' בריאות א2'!$CP$17+' בריאות א2'!$CW$17))</f>
        <v>0</v>
      </c>
      <c r="AY12" s="79">
        <f>IF((' בריאות א2'!CU15+' בריאות א2'!DB15)=0,0,(' בריאות א2'!CU15+' בריאות א2'!DB15)/(' בריאות א2'!$CP$17+' בריאות א2'!$CW$17))</f>
        <v>0</v>
      </c>
      <c r="AZ12" s="79">
        <f>IF((' בריאות א2'!CV15+' בריאות א2'!DC15)=0,0,(' בריאות א2'!CV15+' בריאות א2'!DC15)/(' בריאות א2'!$CP$17+' בריאות א2'!$CW$17))</f>
        <v>0</v>
      </c>
      <c r="BA12" s="78">
        <f>SUM(BB12:BF12)</f>
        <v>0</v>
      </c>
      <c r="BB12" s="79">
        <f>IF((' בריאות א2'!DE15+' בריאות א2'!DL15+' בריאות א2'!DF15+' בריאות א2'!DM15)=0,0,(' בריאות א2'!DE15+' בריאות א2'!DL15+' בריאות א2'!DF15+' בריאות א2'!DM15)/(' בריאות א2'!$DD$17+' בריאות א2'!$DK$17))</f>
        <v>0</v>
      </c>
      <c r="BC12" s="79">
        <f>IF((' בריאות א2'!DG15+' בריאות א2'!DN15)=0,0,(' בריאות א2'!DG15+' בריאות א2'!DN15)/(' בריאות א2'!$DD$17+' בריאות א2'!$DK$17))</f>
        <v>0</v>
      </c>
      <c r="BD12" s="79">
        <f>IF((' בריאות א2'!DH15+' בריאות א2'!DO15)=0,0,(' בריאות א2'!DH15+' בריאות א2'!DO15)/(' בריאות א2'!$DD$17+' בריאות א2'!$DK$17))</f>
        <v>0</v>
      </c>
      <c r="BE12" s="79">
        <f>IF((' בריאות א2'!DI15+' בריאות א2'!DP15)=0,0,(' בריאות א2'!DI15+' בריאות א2'!DP15)/(' בריאות א2'!$DD$17+' בריאות א2'!$DK$17))</f>
        <v>0</v>
      </c>
      <c r="BF12" s="81">
        <f>IF((' בריאות א2'!DJ15+' בריאות א2'!DQ15)=0,0,(' בריאות א2'!DJ15+' בריאות א2'!DQ15)/(' בריאות א2'!$DD$17+' בריאות א2'!$DK$17))</f>
        <v>0</v>
      </c>
    </row>
    <row r="13" spans="1:68" x14ac:dyDescent="0.2">
      <c r="A13" s="202">
        <v>6</v>
      </c>
      <c r="B13" s="306" t="s">
        <v>79</v>
      </c>
      <c r="C13" s="307"/>
      <c r="D13" s="307"/>
      <c r="E13" s="78">
        <f>SUM(F13:J13)</f>
        <v>0</v>
      </c>
      <c r="F13" s="79">
        <f>IF((' בריאות א2'!D16+' בריאות א2'!K16+' בריאות א2'!E16+' בריאות א2'!L16)=0,0,(' בריאות א2'!D16+' בריאות א2'!K16+' בריאות א2'!E16+' בריאות א2'!L16)/(' בריאות א2'!$C$17+' בריאות א2'!$J$17))</f>
        <v>0</v>
      </c>
      <c r="G13" s="79">
        <f>IF((' בריאות א2'!F16+' בריאות א2'!M16)=0,0,(' בריאות א2'!F16+' בריאות א2'!M16)/(' בריאות א2'!$C$17+' בריאות א2'!$J$17))</f>
        <v>0</v>
      </c>
      <c r="H13" s="79">
        <f>IF((' בריאות א2'!G16+' בריאות א2'!N16)=0,0,(' בריאות א2'!G16+' בריאות א2'!N16)/(' בריאות א2'!$C$17+' בריאות א2'!$J$17))</f>
        <v>0</v>
      </c>
      <c r="I13" s="79">
        <f>IF((' בריאות א2'!H16+' בריאות א2'!O16)=0,0,(' בריאות א2'!H16+' בריאות א2'!O16)/(' בריאות א2'!$C$17+' בריאות א2'!$J$17))</f>
        <v>0</v>
      </c>
      <c r="J13" s="79">
        <f>IF((' בריאות א2'!I16+' בריאות א2'!P16)=0,0,(' בריאות א2'!I16+' בריאות א2'!P16)/(' בריאות א2'!$C$17+' בריאות א2'!$J$17))</f>
        <v>0</v>
      </c>
      <c r="K13" s="78">
        <f>SUM(L13:P13)</f>
        <v>0</v>
      </c>
      <c r="L13" s="79">
        <f>IF((' בריאות א2'!R16+' בריאות א2'!Y16+' בריאות א2'!S16+' בריאות א2'!Z16)=0,0,(' בריאות א2'!R16+' בריאות א2'!Y16+' בריאות א2'!S16+' בריאות א2'!Z16)/(' בריאות א2'!$Q$17+' בריאות א2'!$X$17))</f>
        <v>0</v>
      </c>
      <c r="M13" s="79">
        <f>IF((' בריאות א2'!T16+' בריאות א2'!AA16)=0,0,(' בריאות א2'!T16+' בריאות א2'!AA16)/(' בריאות א2'!$Q$17+' בריאות א2'!$X$17))</f>
        <v>0</v>
      </c>
      <c r="N13" s="79">
        <f>IF((' בריאות א2'!U16+' בריאות א2'!AB16)=0,0,(' בריאות א2'!U16+' בריאות א2'!AB16)/(' בריאות א2'!$Q$17+' בריאות א2'!$X$17))</f>
        <v>0</v>
      </c>
      <c r="O13" s="79">
        <f>IF((' בריאות א2'!V16+' בריאות א2'!AC16)=0,0,(' בריאות א2'!V16+' בריאות א2'!AC16)/(' בריאות א2'!$Q$17+' בריאות א2'!$X$17))</f>
        <v>0</v>
      </c>
      <c r="P13" s="79">
        <f>IF((' בריאות א2'!W16+' בריאות א2'!AD16)=0,0,(' בריאות א2'!W16+' בריאות א2'!AD16)/(' בריאות א2'!$Q$17+' בריאות א2'!$X$17))</f>
        <v>0</v>
      </c>
      <c r="Q13" s="78">
        <f>SUM(R13:V13)</f>
        <v>0</v>
      </c>
      <c r="R13" s="79">
        <f>IF((' בריאות א2'!AF16+' בריאות א2'!AM16+' בריאות א2'!AG16+' בריאות א2'!AN16)=0,0,(' בריאות א2'!AF16+' בריאות א2'!AM16+' בריאות א2'!AG16+' בריאות א2'!AN16)/(' בריאות א2'!$AE$17+' בריאות א2'!$AL$17))</f>
        <v>0</v>
      </c>
      <c r="S13" s="79">
        <f>IF((' בריאות א2'!AH16+' בריאות א2'!AO16)=0,0,(' בריאות א2'!AH16+' בריאות א2'!AO16)/(' בריאות א2'!$AE$17+' בריאות א2'!$AL$17))</f>
        <v>0</v>
      </c>
      <c r="T13" s="79">
        <f>IF((' בריאות א2'!AI16+' בריאות א2'!AP16)=0,0,(' בריאות א2'!AI16+' בריאות א2'!AP16)/(' בריאות א2'!$AE$17+' בריאות א2'!$AL$17))</f>
        <v>0</v>
      </c>
      <c r="U13" s="79">
        <f>IF((' בריאות א2'!AJ16+' בריאות א2'!AQ16)=0,0,(' בריאות א2'!AJ16+' בריאות א2'!AQ16)/(' בריאות א2'!$AE$17+' בריאות א2'!$AL$17))</f>
        <v>0</v>
      </c>
      <c r="V13" s="79">
        <f>IF((' בריאות א2'!AK16+' בריאות א2'!AR16)=0,0,(' בריאות א2'!AK16+' בריאות א2'!AR16)/(' בריאות א2'!$AE$17+' בריאות א2'!$AL$17))</f>
        <v>0</v>
      </c>
      <c r="W13" s="78">
        <f>SUM(X13:AB13)</f>
        <v>0</v>
      </c>
      <c r="X13" s="79">
        <f>IF((' בריאות א2'!AT16+' בריאות א2'!BA16+' בריאות א2'!AU16+' בריאות א2'!BB16)=0,0,(' בריאות א2'!AT16+' בריאות א2'!BA16+' בריאות א2'!AU16+' בריאות א2'!BB16)/(' בריאות א2'!$AZ$17+' בריאות א2'!$AS$17))</f>
        <v>0</v>
      </c>
      <c r="Y13" s="79">
        <f>IF((' בריאות א2'!AV16+' בריאות א2'!BC16)=0,0,(' בריאות א2'!AV16+' בריאות א2'!BC16)/(' בריאות א2'!$AZ$17+' בריאות א2'!$AS$17))</f>
        <v>0</v>
      </c>
      <c r="Z13" s="79">
        <f>IF((' בריאות א2'!AW16+' בריאות א2'!BD16)=0,0,(' בריאות א2'!AW16+' בריאות א2'!BD16)/(' בריאות א2'!$AZ$17+' בריאות א2'!$AS$17))</f>
        <v>0</v>
      </c>
      <c r="AA13" s="79">
        <f>IF((' בריאות א2'!AX16+' בריאות א2'!BE16)=0,0,(' בריאות א2'!AX16+' בריאות א2'!BE16)/(' בריאות א2'!$AZ$17+' בריאות א2'!$AS$17))</f>
        <v>0</v>
      </c>
      <c r="AB13" s="79">
        <f>IF((' בריאות א2'!AY16+' בריאות א2'!BF16)=0,0,(' בריאות א2'!AY16+' בריאות א2'!BF16)/(' בריאות א2'!$AZ$17+' בריאות א2'!$AS$17))</f>
        <v>0</v>
      </c>
      <c r="AC13" s="78">
        <f>SUM(AD13:AH13)</f>
        <v>0</v>
      </c>
      <c r="AD13" s="79">
        <f>IF(' בריאות א2'!BH16+' בריאות א2'!BI16=0,0,(' בריאות א2'!BH16+' בריאות א2'!BI16)/' בריאות א2'!$BG$17)</f>
        <v>0</v>
      </c>
      <c r="AE13" s="79">
        <f>IF(' בריאות א2'!BJ16=0,0,' בריאות א2'!BJ16/' בריאות א2'!$BG$17)</f>
        <v>0</v>
      </c>
      <c r="AF13" s="79">
        <f>IF(' בריאות א2'!BK16=0,0,' בריאות א2'!BK16/' בריאות א2'!$BG$17)</f>
        <v>0</v>
      </c>
      <c r="AG13" s="79">
        <f>IF(' בריאות א2'!BL16=0,0,' בריאות א2'!BL16/' בריאות א2'!$BG$17)</f>
        <v>0</v>
      </c>
      <c r="AH13" s="79">
        <f>IF(' בריאות א2'!BM16=0,0,' בריאות א2'!BM16/' בריאות א2'!$BG$17)</f>
        <v>0</v>
      </c>
      <c r="AI13" s="78">
        <f>SUM(AJ13:AN13)</f>
        <v>0</v>
      </c>
      <c r="AJ13" s="79">
        <f>IF((' בריאות א2'!BO16+' בריאות א2'!BV16+' בריאות א2'!BP16+' בריאות א2'!BW16)=0,0,(' בריאות א2'!BO16+' בריאות א2'!BV16+' בריאות א2'!BP16+' בריאות א2'!BW16)/(' בריאות א2'!$BN$17+' בריאות א2'!$BU$17))</f>
        <v>0</v>
      </c>
      <c r="AK13" s="79">
        <f>IF((' בריאות א2'!BQ16+' בריאות א2'!BX16)=0,0,(' בריאות א2'!BQ16+' בריאות א2'!BX16)/(' בריאות א2'!$BN$17+' בריאות א2'!$BU$17))</f>
        <v>0</v>
      </c>
      <c r="AL13" s="79">
        <f>IF((' בריאות א2'!BR16+' בריאות א2'!BY16)=0,0,(' בריאות א2'!BR16+' בריאות א2'!BY16)/(' בריאות א2'!$BN$17+' בריאות א2'!$BU$17))</f>
        <v>0</v>
      </c>
      <c r="AM13" s="79">
        <f>IF((' בריאות א2'!BS16+' בריאות א2'!BZ16)=0,0,(' בריאות א2'!BS16+' בריאות א2'!BZ16)/(' בריאות א2'!$BN$17+' בריאות א2'!$BU$17))</f>
        <v>0</v>
      </c>
      <c r="AN13" s="79">
        <f>IF((' בריאות א2'!BT16+' בריאות א2'!CA16)=0,0,(' בריאות א2'!BT16+' בריאות א2'!CA16)/(' בריאות א2'!$BN$17+' בריאות א2'!$BU$17))</f>
        <v>0</v>
      </c>
      <c r="AO13" s="78">
        <f>SUM(AP13:AT13)</f>
        <v>0</v>
      </c>
      <c r="AP13" s="79">
        <f>IF((' בריאות א2'!CC16+' בריאות א2'!CJ16+' בריאות א2'!CD16+' בריאות א2'!CK16)=0,0,(' בריאות א2'!CC16+' בריאות א2'!CJ16+' בריאות א2'!CD16+' בריאות א2'!CK16)/(' בריאות א2'!$CB$17+' בריאות א2'!$CI$17))</f>
        <v>0</v>
      </c>
      <c r="AQ13" s="79">
        <f>IF((' בריאות א2'!CE16+' בריאות א2'!CL16)=0,0,(' בריאות א2'!CE16+' בריאות א2'!CL16)/(' בריאות א2'!$CB$17+' בריאות א2'!$CI$17))</f>
        <v>0</v>
      </c>
      <c r="AR13" s="79">
        <f>IF((' בריאות א2'!CF16+' בריאות א2'!CM16)=0,0,(' בריאות א2'!CF16+' בריאות א2'!CM16)/(' בריאות א2'!$CB$17+' בריאות א2'!$CI$17))</f>
        <v>0</v>
      </c>
      <c r="AS13" s="79">
        <f>IF((' בריאות א2'!CG16+' בריאות א2'!CN16)=0,0,(' בריאות א2'!CG16+' בריאות א2'!CN16)/(' בריאות א2'!$CB$17+' בריאות א2'!$CI$17))</f>
        <v>0</v>
      </c>
      <c r="AT13" s="79">
        <f>IF((' בריאות א2'!CH16+' בריאות א2'!CO16)=0,0,(' בריאות א2'!CH16+' בריאות א2'!CO16)/(' בריאות א2'!$CB$17+' בריאות א2'!$CI$17))</f>
        <v>0</v>
      </c>
      <c r="AU13" s="78">
        <f>SUM(AV13:AZ13)</f>
        <v>0</v>
      </c>
      <c r="AV13" s="79">
        <f>IF((' בריאות א2'!CQ16+' בריאות א2'!CX16+' בריאות א2'!CR16+' בריאות א2'!CY16)=0,0,(' בריאות א2'!CQ16+' בריאות א2'!CX16+' בריאות א2'!CR16+' בריאות א2'!CY16)/(' בריאות א2'!$CP$17+' בריאות א2'!$CW$17))</f>
        <v>0</v>
      </c>
      <c r="AW13" s="79">
        <f>IF((' בריאות א2'!CS16+' בריאות א2'!CZ16)=0,0,(' בריאות א2'!CS16+' בריאות א2'!CZ16)/(' בריאות א2'!$CP$17+' בריאות א2'!$CW$17))</f>
        <v>0</v>
      </c>
      <c r="AX13" s="79">
        <f>IF((' בריאות א2'!CT16+' בריאות א2'!DA16)=0,0,(' בריאות א2'!CT16+' בריאות א2'!DA16)/(' בריאות א2'!$CP$17+' בריאות א2'!$CW$17))</f>
        <v>0</v>
      </c>
      <c r="AY13" s="79">
        <f>IF((' בריאות א2'!CU16+' בריאות א2'!DB16)=0,0,(' בריאות א2'!CU16+' בריאות א2'!DB16)/(' בריאות א2'!$CP$17+' בריאות א2'!$CW$17))</f>
        <v>0</v>
      </c>
      <c r="AZ13" s="79">
        <f>IF((' בריאות א2'!CV16+' בריאות א2'!DC16)=0,0,(' בריאות א2'!CV16+' בריאות א2'!DC16)/(' בריאות א2'!$CP$17+' בריאות א2'!$CW$17))</f>
        <v>0</v>
      </c>
      <c r="BA13" s="78">
        <f>SUM(BB13:BF13)</f>
        <v>0</v>
      </c>
      <c r="BB13" s="79">
        <f>IF((' בריאות א2'!DE16+' בריאות א2'!DL16+' בריאות א2'!DF16+' בריאות א2'!DM16)=0,0,(' בריאות א2'!DE16+' בריאות א2'!DL16+' בריאות א2'!DF16+' בריאות א2'!DM16)/(' בריאות א2'!$DD$17+' בריאות א2'!$DK$17))</f>
        <v>0</v>
      </c>
      <c r="BC13" s="79">
        <f>IF((' בריאות א2'!DG16+' בריאות א2'!DN16)=0,0,(' בריאות א2'!DG16+' בריאות א2'!DN16)/(' בריאות א2'!$DD$17+' בריאות א2'!$DK$17))</f>
        <v>0</v>
      </c>
      <c r="BD13" s="79">
        <f>IF((' בריאות א2'!DH16+' בריאות א2'!DO16)=0,0,(' בריאות א2'!DH16+' בריאות א2'!DO16)/(' בריאות א2'!$DD$17+' בריאות א2'!$DK$17))</f>
        <v>0</v>
      </c>
      <c r="BE13" s="79">
        <f>IF((' בריאות א2'!DI16+' בריאות א2'!DP16)=0,0,(' בריאות א2'!DI16+' בריאות א2'!DP16)/(' בריאות א2'!$DD$17+' בריאות א2'!$DK$17))</f>
        <v>0</v>
      </c>
      <c r="BF13" s="81">
        <f>IF((' בריאות א2'!DJ16+' בריאות א2'!DQ16)=0,0,(' בריאות א2'!DJ16+' בריאות א2'!DQ16)/(' בריאות א2'!$DD$17+' בריאות א2'!$DK$17))</f>
        <v>0</v>
      </c>
    </row>
    <row r="14" spans="1:68" x14ac:dyDescent="0.2">
      <c r="A14" s="202">
        <v>7</v>
      </c>
      <c r="B14" s="376" t="s">
        <v>183</v>
      </c>
      <c r="C14" s="377"/>
      <c r="D14" s="377"/>
      <c r="E14" s="78">
        <f t="shared" ref="E14:AJ14" si="0">SUM(E10:E13)</f>
        <v>0</v>
      </c>
      <c r="F14" s="92">
        <f t="shared" si="0"/>
        <v>0</v>
      </c>
      <c r="G14" s="92">
        <f t="shared" si="0"/>
        <v>0</v>
      </c>
      <c r="H14" s="92">
        <f t="shared" si="0"/>
        <v>0</v>
      </c>
      <c r="I14" s="92">
        <f t="shared" si="0"/>
        <v>0</v>
      </c>
      <c r="J14" s="83">
        <f t="shared" si="0"/>
        <v>0</v>
      </c>
      <c r="K14" s="78">
        <f t="shared" si="0"/>
        <v>0</v>
      </c>
      <c r="L14" s="92">
        <f t="shared" si="0"/>
        <v>0</v>
      </c>
      <c r="M14" s="92">
        <f t="shared" si="0"/>
        <v>0</v>
      </c>
      <c r="N14" s="92">
        <f t="shared" si="0"/>
        <v>0</v>
      </c>
      <c r="O14" s="92">
        <f t="shared" si="0"/>
        <v>0</v>
      </c>
      <c r="P14" s="83">
        <f t="shared" si="0"/>
        <v>0</v>
      </c>
      <c r="Q14" s="78">
        <f t="shared" si="0"/>
        <v>0</v>
      </c>
      <c r="R14" s="92">
        <f t="shared" si="0"/>
        <v>0</v>
      </c>
      <c r="S14" s="92">
        <f t="shared" si="0"/>
        <v>0</v>
      </c>
      <c r="T14" s="92">
        <f t="shared" si="0"/>
        <v>0</v>
      </c>
      <c r="U14" s="92">
        <f t="shared" si="0"/>
        <v>0</v>
      </c>
      <c r="V14" s="83">
        <f t="shared" si="0"/>
        <v>0</v>
      </c>
      <c r="W14" s="78">
        <f t="shared" si="0"/>
        <v>0</v>
      </c>
      <c r="X14" s="92">
        <f t="shared" si="0"/>
        <v>0</v>
      </c>
      <c r="Y14" s="92">
        <f t="shared" si="0"/>
        <v>0</v>
      </c>
      <c r="Z14" s="92">
        <f t="shared" si="0"/>
        <v>0</v>
      </c>
      <c r="AA14" s="92">
        <f t="shared" si="0"/>
        <v>0</v>
      </c>
      <c r="AB14" s="83">
        <f t="shared" si="0"/>
        <v>0</v>
      </c>
      <c r="AC14" s="78">
        <f t="shared" si="0"/>
        <v>0</v>
      </c>
      <c r="AD14" s="92">
        <f t="shared" si="0"/>
        <v>0</v>
      </c>
      <c r="AE14" s="92">
        <f t="shared" si="0"/>
        <v>0</v>
      </c>
      <c r="AF14" s="92">
        <f t="shared" si="0"/>
        <v>0</v>
      </c>
      <c r="AG14" s="92">
        <f t="shared" si="0"/>
        <v>0</v>
      </c>
      <c r="AH14" s="83">
        <f t="shared" si="0"/>
        <v>0</v>
      </c>
      <c r="AI14" s="78">
        <f t="shared" si="0"/>
        <v>0</v>
      </c>
      <c r="AJ14" s="92">
        <f t="shared" si="0"/>
        <v>0</v>
      </c>
      <c r="AK14" s="92">
        <f t="shared" ref="AK14:BF14" si="1">SUM(AK10:AK13)</f>
        <v>0</v>
      </c>
      <c r="AL14" s="92">
        <f t="shared" si="1"/>
        <v>0</v>
      </c>
      <c r="AM14" s="92">
        <f t="shared" si="1"/>
        <v>0</v>
      </c>
      <c r="AN14" s="83">
        <f t="shared" si="1"/>
        <v>0</v>
      </c>
      <c r="AO14" s="78">
        <f t="shared" si="1"/>
        <v>0</v>
      </c>
      <c r="AP14" s="92">
        <f t="shared" si="1"/>
        <v>0</v>
      </c>
      <c r="AQ14" s="92">
        <f t="shared" si="1"/>
        <v>0</v>
      </c>
      <c r="AR14" s="92">
        <f t="shared" si="1"/>
        <v>0</v>
      </c>
      <c r="AS14" s="92">
        <f t="shared" si="1"/>
        <v>0</v>
      </c>
      <c r="AT14" s="83">
        <f t="shared" si="1"/>
        <v>0</v>
      </c>
      <c r="AU14" s="78">
        <f t="shared" si="1"/>
        <v>0</v>
      </c>
      <c r="AV14" s="92">
        <f t="shared" si="1"/>
        <v>0</v>
      </c>
      <c r="AW14" s="92">
        <f t="shared" si="1"/>
        <v>0</v>
      </c>
      <c r="AX14" s="92">
        <f t="shared" si="1"/>
        <v>0</v>
      </c>
      <c r="AY14" s="92">
        <f t="shared" si="1"/>
        <v>0</v>
      </c>
      <c r="AZ14" s="83">
        <f t="shared" si="1"/>
        <v>0</v>
      </c>
      <c r="BA14" s="78">
        <f t="shared" si="1"/>
        <v>0</v>
      </c>
      <c r="BB14" s="92">
        <f t="shared" si="1"/>
        <v>0</v>
      </c>
      <c r="BC14" s="92">
        <f t="shared" si="1"/>
        <v>0</v>
      </c>
      <c r="BD14" s="92">
        <f t="shared" si="1"/>
        <v>0</v>
      </c>
      <c r="BE14" s="92">
        <f t="shared" si="1"/>
        <v>0</v>
      </c>
      <c r="BF14" s="83">
        <f t="shared" si="1"/>
        <v>0</v>
      </c>
    </row>
    <row r="15" spans="1:68" x14ac:dyDescent="0.2">
      <c r="A15" s="205" t="s">
        <v>80</v>
      </c>
      <c r="B15" s="206" t="s">
        <v>184</v>
      </c>
      <c r="C15" s="283"/>
      <c r="D15" s="284"/>
      <c r="E15" s="86"/>
      <c r="F15" s="88"/>
      <c r="G15" s="88"/>
      <c r="H15" s="88"/>
      <c r="I15" s="88"/>
      <c r="J15" s="89"/>
      <c r="K15" s="86"/>
      <c r="L15" s="88"/>
      <c r="M15" s="88"/>
      <c r="N15" s="88"/>
      <c r="O15" s="88"/>
      <c r="P15" s="89"/>
      <c r="Q15" s="86"/>
      <c r="R15" s="88"/>
      <c r="S15" s="88"/>
      <c r="T15" s="88"/>
      <c r="U15" s="88"/>
      <c r="V15" s="89"/>
      <c r="W15" s="86"/>
      <c r="X15" s="88"/>
      <c r="Y15" s="88"/>
      <c r="Z15" s="88"/>
      <c r="AA15" s="88"/>
      <c r="AB15" s="89"/>
      <c r="AC15" s="86"/>
      <c r="AD15" s="88"/>
      <c r="AE15" s="88"/>
      <c r="AF15" s="88"/>
      <c r="AG15" s="88"/>
      <c r="AH15" s="89"/>
      <c r="AI15" s="86"/>
      <c r="AJ15" s="88"/>
      <c r="AK15" s="88"/>
      <c r="AL15" s="88"/>
      <c r="AM15" s="88"/>
      <c r="AN15" s="89"/>
      <c r="AO15" s="86"/>
      <c r="AP15" s="88"/>
      <c r="AQ15" s="88"/>
      <c r="AR15" s="88"/>
      <c r="AS15" s="88"/>
      <c r="AT15" s="89"/>
      <c r="AU15" s="86"/>
      <c r="AV15" s="88"/>
      <c r="AW15" s="88"/>
      <c r="AX15" s="88"/>
      <c r="AY15" s="88"/>
      <c r="AZ15" s="89"/>
      <c r="BA15" s="86"/>
      <c r="BB15" s="88"/>
      <c r="BC15" s="88"/>
      <c r="BD15" s="88"/>
      <c r="BE15" s="88"/>
      <c r="BF15" s="89"/>
      <c r="BG15" s="285"/>
      <c r="BH15" s="285"/>
      <c r="BI15" s="285"/>
      <c r="BJ15" s="285"/>
      <c r="BK15" s="285"/>
      <c r="BL15" s="173"/>
    </row>
    <row r="16" spans="1:68" x14ac:dyDescent="0.2">
      <c r="A16" s="202">
        <v>1</v>
      </c>
      <c r="B16" s="203" t="s">
        <v>76</v>
      </c>
      <c r="C16" s="272"/>
      <c r="D16" s="273"/>
      <c r="E16" s="78">
        <f>SUM(F16:J16)</f>
        <v>0</v>
      </c>
      <c r="F16" s="79">
        <f>IF(' בריאות א2'!D20+' בריאות א2'!K20+' בריאות א2'!E20+' בריאות א2'!L20=0,0,(' בריאות א2'!D20+' בריאות א2'!K20+' בריאות א2'!E20+' בריאות א2'!L20)/(' בריאות א2'!$C$22+' בריאות א2'!$J$22))</f>
        <v>0</v>
      </c>
      <c r="G16" s="79">
        <f>IF(' בריאות א2'!F20+' בריאות א2'!M20=0,0,(' בריאות א2'!F20+' בריאות א2'!M20)/(' בריאות א2'!$C$22+' בריאות א2'!$J$22))</f>
        <v>0</v>
      </c>
      <c r="H16" s="79">
        <f>IF(' בריאות א2'!G20+' בריאות א2'!N20=0,0,(' בריאות א2'!G20+' בריאות א2'!N20)/(' בריאות א2'!$C$22+' בריאות א2'!$J$22))</f>
        <v>0</v>
      </c>
      <c r="I16" s="79">
        <f>IF(' בריאות א2'!H20+' בריאות א2'!O20=0,0,(' בריאות א2'!H20+' בריאות א2'!O20)/(' בריאות א2'!$C$22+' בריאות א2'!$J$22))</f>
        <v>0</v>
      </c>
      <c r="J16" s="81">
        <f>IF(' בריאות א2'!I20+' בריאות א2'!P20=0,0,(' בריאות א2'!I20+' בריאות א2'!P20)/(' בריאות א2'!$C$22+' בריאות א2'!$J$22))</f>
        <v>0</v>
      </c>
      <c r="K16" s="78">
        <f>SUM(L16:P16)</f>
        <v>0</v>
      </c>
      <c r="L16" s="79">
        <f>IF(' בריאות א2'!R20+' בריאות א2'!Y20+' בריאות א2'!S20+' בריאות א2'!Z20=0,0,(' בריאות א2'!R20+' בריאות א2'!Y20+' בריאות א2'!S20+' בריאות א2'!Z20)/(' בריאות א2'!$Q$22+' בריאות א2'!$X$22))</f>
        <v>0</v>
      </c>
      <c r="M16" s="79">
        <f>IF(' בריאות א2'!T20+' בריאות א2'!AA20=0,0,(' בריאות א2'!T20+' בריאות א2'!AA20)/(' בריאות א2'!$Q$22+' בריאות א2'!$X$22))</f>
        <v>0</v>
      </c>
      <c r="N16" s="79">
        <f>IF(' בריאות א2'!U20+' בריאות א2'!AB20=0,0,(' בריאות א2'!U20+' בריאות א2'!AB20)/(' בריאות א2'!$Q$22+' בריאות א2'!$X$22))</f>
        <v>0</v>
      </c>
      <c r="O16" s="79">
        <f>IF(' בריאות א2'!V20+' בריאות א2'!AC20=0,0,(' בריאות א2'!V20+' בריאות א2'!AC20)/(' בריאות א2'!$Q$22+' בריאות א2'!$X$22))</f>
        <v>0</v>
      </c>
      <c r="P16" s="81">
        <f>IF(' בריאות א2'!W20+' בריאות א2'!AD20=0,0,(' בריאות א2'!W20+' בריאות א2'!AD20)/(' בריאות א2'!$Q$22+' בריאות א2'!$X$22))</f>
        <v>0</v>
      </c>
      <c r="Q16" s="78">
        <f>SUM(R16:V16)</f>
        <v>0</v>
      </c>
      <c r="R16" s="79">
        <f>IF(' בריאות א2'!AF20+' בריאות א2'!AM20+' בריאות א2'!AG20+' בריאות א2'!AN20=0,0,(' בריאות א2'!AF20+' בריאות א2'!AM20+' בריאות א2'!AG20+' בריאות א2'!AN20)/(' בריאות א2'!$AE$22+' בריאות א2'!$AL$22))</f>
        <v>0</v>
      </c>
      <c r="S16" s="79">
        <f>IF(' בריאות א2'!AH20+' בריאות א2'!AO20=0,0,(' בריאות א2'!AH20+' בריאות א2'!AO20)/(' בריאות א2'!$AE$22+' בריאות א2'!$AL$22))</f>
        <v>0</v>
      </c>
      <c r="T16" s="79">
        <f>IF(' בריאות א2'!AI20+' בריאות א2'!AP20=0,0,(' בריאות א2'!AI20+' בריאות א2'!AP20)/(' בריאות א2'!$AE$22+' בריאות א2'!$AL$22))</f>
        <v>0</v>
      </c>
      <c r="U16" s="79">
        <f>IF(' בריאות א2'!AJ20+' בריאות א2'!AQ20=0,0,(' בריאות א2'!AJ20+' בריאות א2'!AQ20)/(' בריאות א2'!$AE$22+' בריאות א2'!$AL$22))</f>
        <v>0</v>
      </c>
      <c r="V16" s="80">
        <f>IF(' בריאות א2'!AK20+' בריאות א2'!AR20=0,0,(' בריאות א2'!AK20+' בריאות א2'!AR20)/(' בריאות א2'!$AE$22+' בריאות א2'!$AL$22))</f>
        <v>0</v>
      </c>
      <c r="W16" s="78">
        <f>SUM(X16:AB16)</f>
        <v>0</v>
      </c>
      <c r="X16" s="79">
        <f>IF((' בריאות א2'!AT20+' בריאות א2'!BA20+' בריאות א2'!AU20+' בריאות א2'!BB20)=0,0,(' בריאות א2'!AT20+' בריאות א2'!BA20+' בריאות א2'!AU20+' בריאות א2'!BB20)/(' בריאות א2'!$AL$22+' בריאות א2'!$AS$22))</f>
        <v>0</v>
      </c>
      <c r="Y16" s="79">
        <f>IF((' בריאות א2'!AV20+' בריאות א2'!BC20)=0,0,(' בריאות א2'!AV20+' בריאות א2'!BC20)/(' בריאות א2'!$AL$22+' בריאות א2'!$AS$22))</f>
        <v>0</v>
      </c>
      <c r="Z16" s="79">
        <f>IF((' בריאות א2'!AW20+' בריאות א2'!BD20)=0,0,(' בריאות א2'!AW20+' בריאות א2'!BD20)/(' בריאות א2'!$AL$22+' בריאות א2'!$AS$22))</f>
        <v>0</v>
      </c>
      <c r="AA16" s="79">
        <f>IF((' בריאות א2'!AX20+' בריאות א2'!BE20)=0,0,(' בריאות א2'!AX20+' בריאות א2'!BE20)/(' בריאות א2'!$AL$22+' בריאות א2'!$AS$22))</f>
        <v>0</v>
      </c>
      <c r="AB16" s="79">
        <f>IF((' בריאות א2'!AY20+' בריאות א2'!BF20)=0,0,(' בריאות א2'!AY20+' בריאות א2'!BF20)/(' בריאות א2'!$AL$22+' בריאות א2'!$AS$22))</f>
        <v>0</v>
      </c>
      <c r="AC16" s="78">
        <f>SUM(AD16:AH16)</f>
        <v>0</v>
      </c>
      <c r="AD16" s="79">
        <f>IF(' בריאות א2'!BH20+' בריאות א2'!BI20=0,0,(' בריאות א2'!BH20+' בריאות א2'!BI20)/' בריאות א2'!$BG$22)</f>
        <v>0</v>
      </c>
      <c r="AE16" s="79">
        <f>IF(' בריאות א2'!BJ20=0,0,' בריאות א2'!BJ20/' בריאות א2'!$BG$22)</f>
        <v>0</v>
      </c>
      <c r="AF16" s="79">
        <f>IF(' בריאות א2'!BK20=0,0,' בריאות א2'!BK20/' בריאות א2'!$BG$22)</f>
        <v>0</v>
      </c>
      <c r="AG16" s="79">
        <f>IF(' בריאות א2'!BL20=0,0,' בריאות א2'!BL20/' בריאות א2'!$BG$22)</f>
        <v>0</v>
      </c>
      <c r="AH16" s="81">
        <f>IF(' בריאות א2'!BM20=0,0,' בריאות א2'!BM20/' בריאות א2'!$BG$22)</f>
        <v>0</v>
      </c>
      <c r="AI16" s="78">
        <f>SUM(AJ16:AN16)</f>
        <v>0</v>
      </c>
      <c r="AJ16" s="79">
        <f>IF((' בריאות א2'!BO20+' בריאות א2'!BV20+' בריאות א2'!BP20+' בריאות א2'!BW20)=0,0,(' בריאות א2'!BO20+' בריאות א2'!BV20+' בריאות א2'!BP20+' בריאות א2'!BW20)/(' בריאות א2'!$BN$22+' בריאות א2'!$BU$22))</f>
        <v>0</v>
      </c>
      <c r="AK16" s="79">
        <f>IF((' בריאות א2'!BQ20+' בריאות א2'!BX20)=0,0,(' בריאות א2'!BQ20+' בריאות א2'!BX20)/(' בריאות א2'!$BN$22+' בריאות א2'!$BU$22))</f>
        <v>0</v>
      </c>
      <c r="AL16" s="79">
        <f>IF((' בריאות א2'!BR20+' בריאות א2'!BY20)=0,0,(' בריאות א2'!BR20+' בריאות א2'!BY20)/(' בריאות א2'!$BN$22+' בריאות א2'!$BU$22))</f>
        <v>0</v>
      </c>
      <c r="AM16" s="79">
        <f>IF((' בריאות א2'!BS20+' בריאות א2'!BZ20)=0,0,(' בריאות א2'!BS20+' בריאות א2'!BZ20)/(' בריאות א2'!$BN$22+' בריאות א2'!$BU$22))</f>
        <v>0</v>
      </c>
      <c r="AN16" s="79">
        <f>IF((' בריאות א2'!BT20+' בריאות א2'!CA20)=0,0,(' בריאות א2'!BT20+' בריאות א2'!CA20)/(' בריאות א2'!$BN$22+' בריאות א2'!$BU$22))</f>
        <v>0</v>
      </c>
      <c r="AO16" s="78">
        <f>SUM(AP16:AT16)</f>
        <v>0</v>
      </c>
      <c r="AP16" s="79">
        <f>IF((' בריאות א2'!CC20+' בריאות א2'!CJ20+' בריאות א2'!CD20+' בריאות א2'!CK20)=0,0,(' בריאות א2'!CC20+' בריאות א2'!CJ20+' בריאות א2'!CD20+' בריאות א2'!CK20)/(' בריאות א2'!$CB$22+' בריאות א2'!$CI$22))</f>
        <v>0</v>
      </c>
      <c r="AQ16" s="79">
        <f>IF((' בריאות א2'!CE20+' בריאות א2'!CL20)=0,0,(' בריאות א2'!CE20+' בריאות א2'!CL20)/(' בריאות א2'!$CB$22+' בריאות א2'!$CI$22))</f>
        <v>0</v>
      </c>
      <c r="AR16" s="79">
        <f>IF((' בריאות א2'!CF20+' בריאות א2'!CM20)=0,0,(' בריאות א2'!CF20+' בריאות א2'!CM20)/(' בריאות א2'!$CB$22+' בריאות א2'!$CI$22))</f>
        <v>0</v>
      </c>
      <c r="AS16" s="79">
        <f>IF((' בריאות א2'!CG20+' בריאות א2'!CN20)=0,0,(' בריאות א2'!CG20+' בריאות א2'!CN20)/(' בריאות א2'!$CB$22+' בריאות א2'!$CI$22))</f>
        <v>0</v>
      </c>
      <c r="AT16" s="79">
        <f>IF((' בריאות א2'!CH20+' בריאות א2'!CO20)=0,0,(' בריאות א2'!CH20+' בריאות א2'!CO20)/(' בריאות א2'!$CB$22+' בריאות א2'!$CI$22))</f>
        <v>0</v>
      </c>
      <c r="AU16" s="78">
        <f>SUM(AV16:AZ16)</f>
        <v>0</v>
      </c>
      <c r="AV16" s="79">
        <f>IF((' בריאות א2'!CQ20+' בריאות א2'!CX20+' בריאות א2'!CR20+' בריאות א2'!CY20)=0,0,(' בריאות א2'!CQ20+' בריאות א2'!CX20+' בריאות א2'!CR20+' בריאות א2'!CY20)/(' בריאות א2'!$CP$22+' בריאות א2'!$CW$22))</f>
        <v>0</v>
      </c>
      <c r="AW16" s="79">
        <f>IF((' בריאות א2'!CS20+' בריאות א2'!CZ20)=0,0,(' בריאות א2'!CS20+' בריאות א2'!CZ20)/(' בריאות א2'!$CP$22+' בריאות א2'!$CW$22))</f>
        <v>0</v>
      </c>
      <c r="AX16" s="79">
        <f>IF((' בריאות א2'!CT20+' בריאות א2'!DA20)=0,0,(' בריאות א2'!CT20+' בריאות א2'!DA20)/(' בריאות א2'!$CP$22+' בריאות א2'!$CW$22))</f>
        <v>0</v>
      </c>
      <c r="AY16" s="79">
        <f>IF((' בריאות א2'!CU20+' בריאות א2'!DB20)=0,0,(' בריאות א2'!CU20+' בריאות א2'!DB20)/(' בריאות א2'!$CP$22+' בריאות א2'!$CW$22))</f>
        <v>0</v>
      </c>
      <c r="AZ16" s="79">
        <f>IF((' בריאות א2'!CV20+' בריאות א2'!DC20)=0,0,(' בריאות א2'!CV20+' בריאות א2'!DC20)/(' בריאות א2'!$CP$22+' בריאות א2'!$CW$22))</f>
        <v>0</v>
      </c>
      <c r="BA16" s="78">
        <f>SUM(BB16:BF16)</f>
        <v>0</v>
      </c>
      <c r="BB16" s="79">
        <f>IF((' בריאות א2'!DE20+' בריאות א2'!DL20+' בריאות א2'!DF20+' בריאות א2'!DM20)=0,0,(' בריאות א2'!DE20+' בריאות א2'!DL20+' בריאות א2'!DF20+' בריאות א2'!DM20)/(' בריאות א2'!$DD$22+' בריאות א2'!$DK$22))</f>
        <v>0</v>
      </c>
      <c r="BC16" s="79">
        <f>IF((' בריאות א2'!DG20+' בריאות א2'!DN20)=0,0,(' בריאות א2'!DG20+' בריאות א2'!DN20)/(' בריאות א2'!$DD$22+' בריאות א2'!$DK$22))</f>
        <v>0</v>
      </c>
      <c r="BD16" s="79">
        <f>IF((' בריאות א2'!DH20+' בריאות א2'!DO20)=0,0,(' בריאות א2'!DH20+' בריאות א2'!DO20)/(' בריאות א2'!$DD$22+' בריאות א2'!$DK$22))</f>
        <v>0</v>
      </c>
      <c r="BE16" s="79">
        <f>IF((' בריאות א2'!DI20+' בריאות א2'!DP20)=0,0,(' בריאות א2'!DI20+' בריאות א2'!DP20)/(' בריאות א2'!$DD$22+' בריאות א2'!$DK$22))</f>
        <v>0</v>
      </c>
      <c r="BF16" s="81">
        <f>IF((' בריאות א2'!DJ20+' בריאות א2'!DQ20)=0,0,(' בריאות א2'!DJ20+' בריאות א2'!DQ20)/(' בריאות א2'!$DD$22+' בריאות א2'!$DK$22))</f>
        <v>0</v>
      </c>
      <c r="BG16" s="303"/>
      <c r="BH16" s="303"/>
      <c r="BI16" s="303"/>
      <c r="BJ16" s="303"/>
      <c r="BK16" s="303"/>
      <c r="BL16" s="173"/>
    </row>
    <row r="17" spans="1:64" x14ac:dyDescent="0.2">
      <c r="A17" s="202">
        <v>2</v>
      </c>
      <c r="B17" s="203" t="s">
        <v>77</v>
      </c>
      <c r="C17" s="272"/>
      <c r="D17" s="273"/>
      <c r="E17" s="78">
        <f>SUM(F17:J17)</f>
        <v>0</v>
      </c>
      <c r="F17" s="79">
        <f>IF(' בריאות א2'!D21+' בריאות א2'!K21+' בריאות א2'!E21+' בריאות א2'!L21=0,0,(' בריאות א2'!D21+' בריאות א2'!K21+' בריאות א2'!E21+' בריאות א2'!L21)/(' בריאות א2'!$C$22+' בריאות א2'!$J$22))</f>
        <v>0</v>
      </c>
      <c r="G17" s="79">
        <f>IF(' בריאות א2'!F21+' בריאות א2'!M21=0,0,(' בריאות א2'!F21+' בריאות א2'!M21)/(' בריאות א2'!$C$22+' בריאות א2'!$J$22))</f>
        <v>0</v>
      </c>
      <c r="H17" s="79">
        <f>IF(' בריאות א2'!G21+' בריאות א2'!N21=0,0,(' בריאות א2'!G21+' בריאות א2'!N21)/(' בריאות א2'!$C$22+' בריאות א2'!$J$22))</f>
        <v>0</v>
      </c>
      <c r="I17" s="79">
        <f>IF(' בריאות א2'!H21+' בריאות א2'!O21=0,0,(' בריאות א2'!H21+' בריאות א2'!O21)/(' בריאות א2'!$C$22+' בריאות א2'!$J$22))</f>
        <v>0</v>
      </c>
      <c r="J17" s="81">
        <f>IF(' בריאות א2'!I21+' בריאות א2'!P21=0,0,(' בריאות א2'!I21+' בריאות א2'!P21)/(' בריאות א2'!$C$22+' בריאות א2'!$J$22))</f>
        <v>0</v>
      </c>
      <c r="K17" s="78">
        <f>SUM(L17:P17)</f>
        <v>0</v>
      </c>
      <c r="L17" s="79">
        <f>IF(' בריאות א2'!R21+' בריאות א2'!Y21+' בריאות א2'!S21+' בריאות א2'!Z21=0,0,(' בריאות א2'!R21+' בריאות א2'!Y21+' בריאות א2'!S21+' בריאות א2'!Z21)/(' בריאות א2'!$Q$22+' בריאות א2'!$X$22))</f>
        <v>0</v>
      </c>
      <c r="M17" s="79">
        <f>IF(' בריאות א2'!T21+' בריאות א2'!AA21=0,0,(' בריאות א2'!T21+' בריאות א2'!AA21)/(' בריאות א2'!$Q$22+' בריאות א2'!$X$22))</f>
        <v>0</v>
      </c>
      <c r="N17" s="79">
        <f>IF(' בריאות א2'!U21+' בריאות א2'!AB21=0,0,(' בריאות א2'!U21+' בריאות א2'!AB21)/(' בריאות א2'!$Q$22+' בריאות א2'!$X$22))</f>
        <v>0</v>
      </c>
      <c r="O17" s="79">
        <f>IF(' בריאות א2'!V21+' בריאות א2'!AC21=0,0,(' בריאות א2'!V21+' בריאות א2'!AC21)/(' בריאות א2'!$Q$22+' בריאות א2'!$X$22))</f>
        <v>0</v>
      </c>
      <c r="P17" s="81">
        <f>IF(' בריאות א2'!W21+' בריאות א2'!AD21=0,0,(' בריאות א2'!W21+' בריאות א2'!AD21)/(' בריאות א2'!$Q$22+' בריאות א2'!$X$22))</f>
        <v>0</v>
      </c>
      <c r="Q17" s="78">
        <f>SUM(R17:V17)</f>
        <v>0</v>
      </c>
      <c r="R17" s="79">
        <f>IF(' בריאות א2'!AF21+' בריאות א2'!AM21+' בריאות א2'!AG21+' בריאות א2'!AN21=0,0,(' בריאות א2'!AF21+' בריאות א2'!AM21+' בריאות א2'!AG21+' בריאות א2'!AN21)/(' בריאות א2'!$AE$22+' בריאות א2'!$AL$22))</f>
        <v>0</v>
      </c>
      <c r="S17" s="79">
        <f>IF(' בריאות א2'!AH21+' בריאות א2'!AO21=0,0,(' בריאות א2'!AH21+' בריאות א2'!AO21)/(' בריאות א2'!$AE$22+' בריאות א2'!$AL$22))</f>
        <v>0</v>
      </c>
      <c r="T17" s="79">
        <f>IF(' בריאות א2'!AI21+' בריאות א2'!AP21=0,0,(' בריאות א2'!AI21+' בריאות א2'!AP21)/(' בריאות א2'!$AE$22+' בריאות א2'!$AL$22))</f>
        <v>0</v>
      </c>
      <c r="U17" s="79">
        <f>IF(' בריאות א2'!AJ21+' בריאות א2'!AQ21=0,0,(' בריאות א2'!AJ21+' בריאות א2'!AQ21)/(' בריאות א2'!$AE$22+' בריאות א2'!$AL$22))</f>
        <v>0</v>
      </c>
      <c r="V17" s="80">
        <f>IF(' בריאות א2'!AK21+' בריאות א2'!AR21=0,0,(' בריאות א2'!AK21+' בריאות א2'!AR21)/(' בריאות א2'!$AE$22+' בריאות א2'!$AL$22))</f>
        <v>0</v>
      </c>
      <c r="W17" s="78">
        <f>SUM(X17:AB17)</f>
        <v>0</v>
      </c>
      <c r="X17" s="79">
        <f>IF((' בריאות א2'!AT21+' בריאות א2'!BA21+' בריאות א2'!AU21+' בריאות א2'!BB21)=0,0,(' בריאות א2'!AT21+' בריאות א2'!BA21+' בריאות א2'!AU21+' בריאות א2'!BB21)/(' בריאות א2'!$AL$22+' בריאות א2'!$AS$22))</f>
        <v>0</v>
      </c>
      <c r="Y17" s="79">
        <f>IF((' בריאות א2'!AV21+' בריאות א2'!BC21)=0,0,(' בריאות א2'!AV21+' בריאות א2'!BC21)/(' בריאות א2'!$AL$22+' בריאות א2'!$AS$22))</f>
        <v>0</v>
      </c>
      <c r="Z17" s="79">
        <f>IF((' בריאות א2'!AW21+' בריאות א2'!BD21)=0,0,(' בריאות א2'!AW21+' בריאות א2'!BD21)/(' בריאות א2'!$AL$22+' בריאות א2'!$AS$22))</f>
        <v>0</v>
      </c>
      <c r="AA17" s="79">
        <f>IF((' בריאות א2'!AX21+' בריאות א2'!BE21)=0,0,(' בריאות א2'!AX21+' בריאות א2'!BE21)/(' בריאות א2'!$AL$22+' בריאות א2'!$AS$22))</f>
        <v>0</v>
      </c>
      <c r="AB17" s="79">
        <f>IF((' בריאות א2'!AY21+' בריאות א2'!BF21)=0,0,(' בריאות א2'!AY21+' בריאות א2'!BF21)/(' בריאות א2'!$AL$22+' בריאות א2'!$AS$22))</f>
        <v>0</v>
      </c>
      <c r="AC17" s="78">
        <f>SUM(AD17:AH17)</f>
        <v>0</v>
      </c>
      <c r="AD17" s="79">
        <f>IF(' בריאות א2'!BH21+' בריאות א2'!BI21=0,0,(' בריאות א2'!BH21+' בריאות א2'!BI21)/' בריאות א2'!$BG$22)</f>
        <v>0</v>
      </c>
      <c r="AE17" s="79">
        <f>IF(' בריאות א2'!BJ21=0,0,' בריאות א2'!BJ21/' בריאות א2'!$BG$22)</f>
        <v>0</v>
      </c>
      <c r="AF17" s="79">
        <f>IF(' בריאות א2'!BK21=0,0,' בריאות א2'!BK21/' בריאות א2'!$BG$22)</f>
        <v>0</v>
      </c>
      <c r="AG17" s="79">
        <f>IF(' בריאות א2'!BL21=0,0,' בריאות א2'!BL21/' בריאות א2'!$BG$22)</f>
        <v>0</v>
      </c>
      <c r="AH17" s="81">
        <f>IF(' בריאות א2'!BM21=0,0,' בריאות א2'!BM21/' בריאות א2'!$BG$22)</f>
        <v>0</v>
      </c>
      <c r="AI17" s="78">
        <f>SUM(AJ17:AN17)</f>
        <v>0</v>
      </c>
      <c r="AJ17" s="79">
        <f>IF((' בריאות א2'!BO21+' בריאות א2'!BV21+' בריאות א2'!BP21+' בריאות א2'!BW21)=0,0,(' בריאות א2'!BO21+' בריאות א2'!BV21+' בריאות א2'!BP21+' בריאות א2'!BW21)/(' בריאות א2'!$BN$22+' בריאות א2'!$BU$22))</f>
        <v>0</v>
      </c>
      <c r="AK17" s="79">
        <f>IF((' בריאות א2'!BQ21+' בריאות א2'!BX21)=0,0,(' בריאות א2'!BQ21+' בריאות א2'!BX21)/(' בריאות א2'!$BN$22+' בריאות א2'!$BU$22))</f>
        <v>0</v>
      </c>
      <c r="AL17" s="79">
        <f>IF((' בריאות א2'!BR21+' בריאות א2'!BY21)=0,0,(' בריאות א2'!BR21+' בריאות א2'!BY21)/(' בריאות א2'!$BN$22+' בריאות א2'!$BU$22))</f>
        <v>0</v>
      </c>
      <c r="AM17" s="79">
        <f>IF((' בריאות א2'!BS21+' בריאות א2'!BZ21)=0,0,(' בריאות א2'!BS21+' בריאות א2'!BZ21)/(' בריאות א2'!$BN$22+' בריאות א2'!$BU$22))</f>
        <v>0</v>
      </c>
      <c r="AN17" s="79">
        <f>IF((' בריאות א2'!BT21+' בריאות א2'!CA21)=0,0,(' בריאות א2'!BT21+' בריאות א2'!CA21)/(' בריאות א2'!$BN$22+' בריאות א2'!$BU$22))</f>
        <v>0</v>
      </c>
      <c r="AO17" s="78">
        <f>SUM(AP17:AT17)</f>
        <v>0</v>
      </c>
      <c r="AP17" s="79">
        <f>IF((' בריאות א2'!CC21+' בריאות א2'!CJ21+' בריאות א2'!CD21+' בריאות א2'!CK21)=0,0,(' בריאות א2'!CC21+' בריאות א2'!CJ21+' בריאות א2'!CD21+' בריאות א2'!CK21)/(' בריאות א2'!$CB$22+' בריאות א2'!$CI$22))</f>
        <v>0</v>
      </c>
      <c r="AQ17" s="79">
        <f>IF((' בריאות א2'!CE21+' בריאות א2'!CL21)=0,0,(' בריאות א2'!CE21+' בריאות א2'!CL21)/(' בריאות א2'!$CB$22+' בריאות א2'!$CI$22))</f>
        <v>0</v>
      </c>
      <c r="AR17" s="79">
        <f>IF((' בריאות א2'!CF21+' בריאות א2'!CM21)=0,0,(' בריאות א2'!CF21+' בריאות א2'!CM21)/(' בריאות א2'!$CB$22+' בריאות א2'!$CI$22))</f>
        <v>0</v>
      </c>
      <c r="AS17" s="79">
        <f>IF((' בריאות א2'!CG21+' בריאות א2'!CN21)=0,0,(' בריאות א2'!CG21+' בריאות א2'!CN21)/(' בריאות א2'!$CB$22+' בריאות א2'!$CI$22))</f>
        <v>0</v>
      </c>
      <c r="AT17" s="79">
        <f>IF((' בריאות א2'!CH21+' בריאות א2'!CO21)=0,0,(' בריאות א2'!CH21+' בריאות א2'!CO21)/(' בריאות א2'!$CB$22+' בריאות א2'!$CI$22))</f>
        <v>0</v>
      </c>
      <c r="AU17" s="78">
        <f>SUM(AV17:AZ17)</f>
        <v>0</v>
      </c>
      <c r="AV17" s="79">
        <f>IF((' בריאות א2'!CQ21+' בריאות א2'!CX21+' בריאות א2'!CR21+' בריאות א2'!CY21)=0,0,(' בריאות א2'!CQ21+' בריאות א2'!CX21+' בריאות א2'!CR21+' בריאות א2'!CY21)/(' בריאות א2'!$CP$22+' בריאות א2'!$CW$22))</f>
        <v>0</v>
      </c>
      <c r="AW17" s="79">
        <f>IF((' בריאות א2'!CS21+' בריאות א2'!CZ21)=0,0,(' בריאות א2'!CS21+' בריאות א2'!CZ21)/(' בריאות א2'!$CP$22+' בריאות א2'!$CW$22))</f>
        <v>0</v>
      </c>
      <c r="AX17" s="79">
        <f>IF((' בריאות א2'!CT21+' בריאות א2'!DA21)=0,0,(' בריאות א2'!CT21+' בריאות א2'!DA21)/(' בריאות א2'!$CP$22+' בריאות א2'!$CW$22))</f>
        <v>0</v>
      </c>
      <c r="AY17" s="79">
        <f>IF((' בריאות א2'!CU21+' בריאות א2'!DB21)=0,0,(' בריאות א2'!CU21+' בריאות א2'!DB21)/(' בריאות א2'!$CP$22+' בריאות א2'!$CW$22))</f>
        <v>0</v>
      </c>
      <c r="AZ17" s="79">
        <f>IF((' בריאות א2'!CV21+' בריאות א2'!DC21)=0,0,(' בריאות א2'!CV21+' בריאות א2'!DC21)/(' בריאות א2'!$CP$22+' בריאות א2'!$CW$22))</f>
        <v>0</v>
      </c>
      <c r="BA17" s="78">
        <f>SUM(BB17:BF17)</f>
        <v>0</v>
      </c>
      <c r="BB17" s="79">
        <f>IF((' בריאות א2'!DE21+' בריאות א2'!DL21+' בריאות א2'!DF21+' בריאות א2'!DM21)=0,0,(' בריאות א2'!DE21+' בריאות א2'!DL21+' בריאות א2'!DF21+' בריאות א2'!DM21)/(' בריאות א2'!$DD$22+' בריאות א2'!$DK$22))</f>
        <v>0</v>
      </c>
      <c r="BC17" s="79">
        <f>IF((' בריאות א2'!DG21+' בריאות א2'!DN21)=0,0,(' בריאות א2'!DG21+' בריאות א2'!DN21)/(' בריאות א2'!$DD$22+' בריאות א2'!$DK$22))</f>
        <v>0</v>
      </c>
      <c r="BD17" s="79">
        <f>IF((' בריאות א2'!DH21+' בריאות א2'!DO21)=0,0,(' בריאות א2'!DH21+' בריאות א2'!DO21)/(' בריאות א2'!$DD$22+' בריאות א2'!$DK$22))</f>
        <v>0</v>
      </c>
      <c r="BE17" s="79">
        <f>IF((' בריאות א2'!DI21+' בריאות א2'!DP21)=0,0,(' בריאות א2'!DI21+' בריאות א2'!DP21)/(' בריאות א2'!$DD$22+' בריאות א2'!$DK$22))</f>
        <v>0</v>
      </c>
      <c r="BF17" s="81">
        <f>IF((' בריאות א2'!DJ21+' בריאות א2'!DQ21)=0,0,(' בריאות א2'!DJ21+' בריאות א2'!DQ21)/(' בריאות א2'!$DD$22+' בריאות א2'!$DK$22))</f>
        <v>0</v>
      </c>
      <c r="BG17" s="303"/>
      <c r="BH17" s="303"/>
      <c r="BI17" s="303"/>
      <c r="BJ17" s="303"/>
      <c r="BK17" s="303"/>
      <c r="BL17" s="173"/>
    </row>
    <row r="18" spans="1:64" x14ac:dyDescent="0.2">
      <c r="A18" s="202">
        <v>3</v>
      </c>
      <c r="B18" s="203" t="s">
        <v>82</v>
      </c>
      <c r="C18" s="272"/>
      <c r="D18" s="273"/>
      <c r="E18" s="78">
        <f>SUM(E16:E17)</f>
        <v>0</v>
      </c>
      <c r="F18" s="92">
        <f t="shared" ref="F18:BF18" si="2">SUM(F16:F17)</f>
        <v>0</v>
      </c>
      <c r="G18" s="92">
        <f t="shared" si="2"/>
        <v>0</v>
      </c>
      <c r="H18" s="92">
        <f t="shared" si="2"/>
        <v>0</v>
      </c>
      <c r="I18" s="92">
        <f t="shared" si="2"/>
        <v>0</v>
      </c>
      <c r="J18" s="83">
        <f t="shared" si="2"/>
        <v>0</v>
      </c>
      <c r="K18" s="78">
        <f>SUM(K16:K17)</f>
        <v>0</v>
      </c>
      <c r="L18" s="92">
        <f t="shared" ref="L18" si="3">SUM(L16:L17)</f>
        <v>0</v>
      </c>
      <c r="M18" s="92">
        <f t="shared" si="2"/>
        <v>0</v>
      </c>
      <c r="N18" s="92">
        <f t="shared" si="2"/>
        <v>0</v>
      </c>
      <c r="O18" s="92">
        <f t="shared" si="2"/>
        <v>0</v>
      </c>
      <c r="P18" s="83">
        <f t="shared" si="2"/>
        <v>0</v>
      </c>
      <c r="Q18" s="78">
        <f>SUM(Q16:Q17)</f>
        <v>0</v>
      </c>
      <c r="R18" s="92">
        <f t="shared" ref="R18" si="4">SUM(R16:R17)</f>
        <v>0</v>
      </c>
      <c r="S18" s="92">
        <f t="shared" si="2"/>
        <v>0</v>
      </c>
      <c r="T18" s="92">
        <f t="shared" si="2"/>
        <v>0</v>
      </c>
      <c r="U18" s="92">
        <f t="shared" si="2"/>
        <v>0</v>
      </c>
      <c r="V18" s="83">
        <f t="shared" si="2"/>
        <v>0</v>
      </c>
      <c r="W18" s="78">
        <f>SUM(W16:W17)</f>
        <v>0</v>
      </c>
      <c r="X18" s="92">
        <f t="shared" si="2"/>
        <v>0</v>
      </c>
      <c r="Y18" s="92">
        <f t="shared" si="2"/>
        <v>0</v>
      </c>
      <c r="Z18" s="92">
        <f t="shared" si="2"/>
        <v>0</v>
      </c>
      <c r="AA18" s="92">
        <f t="shared" si="2"/>
        <v>0</v>
      </c>
      <c r="AB18" s="83">
        <f t="shared" si="2"/>
        <v>0</v>
      </c>
      <c r="AC18" s="78">
        <f>SUM(AC16:AC17)</f>
        <v>0</v>
      </c>
      <c r="AD18" s="92">
        <f t="shared" ref="AD18" si="5">SUM(AD16:AD17)</f>
        <v>0</v>
      </c>
      <c r="AE18" s="92">
        <f t="shared" si="2"/>
        <v>0</v>
      </c>
      <c r="AF18" s="92">
        <f t="shared" si="2"/>
        <v>0</v>
      </c>
      <c r="AG18" s="92">
        <f t="shared" si="2"/>
        <v>0</v>
      </c>
      <c r="AH18" s="83">
        <f t="shared" si="2"/>
        <v>0</v>
      </c>
      <c r="AI18" s="78">
        <f>SUM(AI16:AI17)</f>
        <v>0</v>
      </c>
      <c r="AJ18" s="92">
        <f t="shared" ref="AJ18" si="6">SUM(AJ16:AJ17)</f>
        <v>0</v>
      </c>
      <c r="AK18" s="92">
        <f t="shared" si="2"/>
        <v>0</v>
      </c>
      <c r="AL18" s="92">
        <f t="shared" si="2"/>
        <v>0</v>
      </c>
      <c r="AM18" s="92">
        <f t="shared" si="2"/>
        <v>0</v>
      </c>
      <c r="AN18" s="83">
        <f t="shared" si="2"/>
        <v>0</v>
      </c>
      <c r="AO18" s="78">
        <f>SUM(AO16:AO17)</f>
        <v>0</v>
      </c>
      <c r="AP18" s="92">
        <f t="shared" ref="AP18" si="7">SUM(AP16:AP17)</f>
        <v>0</v>
      </c>
      <c r="AQ18" s="92">
        <f t="shared" si="2"/>
        <v>0</v>
      </c>
      <c r="AR18" s="92">
        <f t="shared" si="2"/>
        <v>0</v>
      </c>
      <c r="AS18" s="92">
        <f t="shared" si="2"/>
        <v>0</v>
      </c>
      <c r="AT18" s="83">
        <f t="shared" si="2"/>
        <v>0</v>
      </c>
      <c r="AU18" s="78">
        <f>SUM(AU16:AU17)</f>
        <v>0</v>
      </c>
      <c r="AV18" s="92">
        <f t="shared" si="2"/>
        <v>0</v>
      </c>
      <c r="AW18" s="92">
        <f t="shared" si="2"/>
        <v>0</v>
      </c>
      <c r="AX18" s="92">
        <f t="shared" si="2"/>
        <v>0</v>
      </c>
      <c r="AY18" s="92">
        <f t="shared" si="2"/>
        <v>0</v>
      </c>
      <c r="AZ18" s="83">
        <f t="shared" si="2"/>
        <v>0</v>
      </c>
      <c r="BA18" s="78">
        <f>SUM(BA16:BA17)</f>
        <v>0</v>
      </c>
      <c r="BB18" s="92">
        <f t="shared" si="2"/>
        <v>0</v>
      </c>
      <c r="BC18" s="92">
        <f t="shared" si="2"/>
        <v>0</v>
      </c>
      <c r="BD18" s="92">
        <f t="shared" si="2"/>
        <v>0</v>
      </c>
      <c r="BE18" s="92">
        <f t="shared" si="2"/>
        <v>0</v>
      </c>
      <c r="BF18" s="83">
        <f t="shared" si="2"/>
        <v>0</v>
      </c>
      <c r="BG18" s="303"/>
      <c r="BH18" s="303"/>
      <c r="BI18" s="303"/>
      <c r="BJ18" s="303"/>
      <c r="BK18" s="303"/>
      <c r="BL18" s="173"/>
    </row>
    <row r="19" spans="1:64" x14ac:dyDescent="0.2">
      <c r="A19" s="205" t="s">
        <v>83</v>
      </c>
      <c r="B19" s="206" t="s">
        <v>446</v>
      </c>
      <c r="C19" s="283"/>
      <c r="D19" s="284"/>
      <c r="E19" s="86"/>
      <c r="F19" s="88"/>
      <c r="G19" s="88"/>
      <c r="H19" s="88"/>
      <c r="I19" s="88"/>
      <c r="J19" s="89"/>
      <c r="K19" s="86"/>
      <c r="L19" s="88"/>
      <c r="M19" s="88"/>
      <c r="N19" s="88"/>
      <c r="O19" s="88"/>
      <c r="P19" s="89"/>
      <c r="Q19" s="86"/>
      <c r="R19" s="88"/>
      <c r="S19" s="88"/>
      <c r="T19" s="88"/>
      <c r="U19" s="88"/>
      <c r="V19" s="89"/>
      <c r="W19" s="86"/>
      <c r="X19" s="88"/>
      <c r="Y19" s="88"/>
      <c r="Z19" s="88"/>
      <c r="AA19" s="88"/>
      <c r="AB19" s="89"/>
      <c r="AC19" s="86"/>
      <c r="AD19" s="88"/>
      <c r="AE19" s="88"/>
      <c r="AF19" s="88"/>
      <c r="AG19" s="88"/>
      <c r="AH19" s="89"/>
      <c r="AI19" s="86"/>
      <c r="AJ19" s="88"/>
      <c r="AK19" s="88"/>
      <c r="AL19" s="88"/>
      <c r="AM19" s="88"/>
      <c r="AN19" s="89"/>
      <c r="AO19" s="86"/>
      <c r="AP19" s="88"/>
      <c r="AQ19" s="88"/>
      <c r="AR19" s="88"/>
      <c r="AS19" s="88"/>
      <c r="AT19" s="89"/>
      <c r="AU19" s="86"/>
      <c r="AV19" s="88"/>
      <c r="AW19" s="88"/>
      <c r="AX19" s="88"/>
      <c r="AY19" s="88"/>
      <c r="AZ19" s="89"/>
      <c r="BA19" s="86"/>
      <c r="BB19" s="88"/>
      <c r="BC19" s="88"/>
      <c r="BD19" s="88"/>
      <c r="BE19" s="88"/>
      <c r="BF19" s="89"/>
      <c r="BG19" s="303"/>
      <c r="BH19" s="303"/>
      <c r="BI19" s="303"/>
      <c r="BJ19" s="303"/>
      <c r="BK19" s="303"/>
      <c r="BL19" s="173"/>
    </row>
    <row r="20" spans="1:64" x14ac:dyDescent="0.2">
      <c r="A20" s="202">
        <v>1</v>
      </c>
      <c r="B20" s="203" t="s">
        <v>76</v>
      </c>
      <c r="C20" s="272"/>
      <c r="D20" s="273"/>
      <c r="E20" s="93">
        <f>SUM(F20:J20)</f>
        <v>0</v>
      </c>
      <c r="F20" s="94">
        <f>IF(' בריאות א2'!D24+' בריאות א2'!K24+' בריאות א2'!E24+' בריאות א2'!L24=0,0,(' בריאות א2'!D24+' בריאות א2'!K24+' בריאות א2'!E24+' בריאות א2'!L24)/(' בריאות א2'!$C$28+' בריאות א2'!$J$28))</f>
        <v>0</v>
      </c>
      <c r="G20" s="94">
        <f>IF(' בריאות א2'!F24+' בריאות א2'!M24=0,0,(' בריאות א2'!F24+' בריאות א2'!M24)/(' בריאות א2'!$C$28+' בריאות א2'!$J$28))</f>
        <v>0</v>
      </c>
      <c r="H20" s="94">
        <f>IF(' בריאות א2'!G24+' בריאות א2'!N24=0,0,(' בריאות א2'!G24+' בריאות א2'!N24)/(' בריאות א2'!$C$28+' בריאות א2'!$J$28))</f>
        <v>0</v>
      </c>
      <c r="I20" s="94">
        <f>IF(' בריאות א2'!H24+' בריאות א2'!O24=0,0,(' בריאות א2'!H24+' בריאות א2'!O24)/(' בריאות א2'!$C$28+' בריאות א2'!$J$28))</f>
        <v>0</v>
      </c>
      <c r="J20" s="97">
        <f>IF(' בריאות א2'!I24+' בריאות א2'!P24=0,0,(' בריאות א2'!I24+' בריאות א2'!P24)/(' בריאות א2'!$C$28+' בריאות א2'!$J$28))</f>
        <v>0</v>
      </c>
      <c r="K20" s="93">
        <f>SUM(L20:P20)</f>
        <v>0</v>
      </c>
      <c r="L20" s="94">
        <f>IF(' בריאות א2'!R24+' בריאות א2'!Y24+' בריאות א2'!S24+' בריאות א2'!Z24=0,0,(' בריאות א2'!R24+' בריאות א2'!Y24+' בריאות א2'!S24+' בריאות א2'!Z24)/(' בריאות א2'!$Q$28+' בריאות א2'!$X$28))</f>
        <v>0</v>
      </c>
      <c r="M20" s="94">
        <f>IF(' בריאות א2'!T24+' בריאות א2'!AA24=0,0,(' בריאות א2'!T24+' בריאות א2'!AA24)/(' בריאות א2'!$Q$28+' בריאות א2'!$X$28))</f>
        <v>0</v>
      </c>
      <c r="N20" s="94">
        <f>IF(' בריאות א2'!U24+' בריאות א2'!AB24=0,0,(' בריאות א2'!U24+' בריאות א2'!AB24)/(' בריאות א2'!$Q$28+' בריאות א2'!$X$28))</f>
        <v>0</v>
      </c>
      <c r="O20" s="94">
        <f>IF(' בריאות א2'!V24+' בריאות א2'!AC24=0,0,(' בריאות א2'!V24+' בריאות א2'!AC24)/(' בריאות א2'!$Q$28+' בריאות א2'!$X$28))</f>
        <v>0</v>
      </c>
      <c r="P20" s="97">
        <f>IF(' בריאות א2'!W24+' בריאות א2'!AD24=0,0,(' בריאות א2'!W24+' בריאות א2'!AD24)/(' בריאות א2'!$Q$28+' בריאות א2'!$X$28))</f>
        <v>0</v>
      </c>
      <c r="Q20" s="93">
        <f>SUM(R20:V20)</f>
        <v>0</v>
      </c>
      <c r="R20" s="94">
        <f>IF(' בריאות א2'!AF24+' בריאות א2'!AM24+' בריאות א2'!AG24+' בריאות א2'!AN24=0,0,(' בריאות א2'!AF24+' בריאות א2'!AM24+' בריאות א2'!AG24+' בריאות א2'!AN24)/(' בריאות א2'!$AE$28+' בריאות א2'!$AL$28))</f>
        <v>0</v>
      </c>
      <c r="S20" s="94">
        <f>IF(' בריאות א2'!AH24+' בריאות א2'!AO24=0,0,(' בריאות א2'!AH24+' בריאות א2'!AO24)/(' בריאות א2'!$AE$28+' בריאות א2'!$AL$28))</f>
        <v>0</v>
      </c>
      <c r="T20" s="94">
        <f>IF(' בריאות א2'!AI24+' בריאות א2'!AP24=0,0,(' בריאות א2'!AI24+' בריאות א2'!AP24)/(' בריאות א2'!$AE$28+' בריאות א2'!$AL$28))</f>
        <v>0</v>
      </c>
      <c r="U20" s="94">
        <f>IF(' בריאות א2'!AJ24+' בריאות א2'!AQ24=0,0,(' בריאות א2'!AJ24+' בריאות א2'!AQ24)/(' בריאות א2'!$AE$28+' בריאות א2'!$AL$28))</f>
        <v>0</v>
      </c>
      <c r="V20" s="95">
        <f>IF(' בריאות א2'!AK24+' בריאות א2'!AR24=0,0,(' בריאות א2'!AK24+' בריאות א2'!AR24)/(' בריאות א2'!$AE$28+' בריאות א2'!$AL$28))</f>
        <v>0</v>
      </c>
      <c r="W20" s="93">
        <f>SUM(X20:AB20)</f>
        <v>0</v>
      </c>
      <c r="X20" s="79">
        <f>IF((' בריאות א2'!AT24+' בריאות א2'!BA24+' בריאות א2'!AU24+' בריאות א2'!BB24)=0,0,(' בריאות א2'!AT24+' בריאות א2'!BA24+' בריאות א2'!AU24+' בריאות א2'!BB24)/(' בריאות א2'!$AZ$28+' בריאות א2'!$AS$28))</f>
        <v>0</v>
      </c>
      <c r="Y20" s="79">
        <f>IF((' בריאות א2'!AV24+' בריאות א2'!BC24)=0,0,(' בריאות א2'!AV24+' בריאות א2'!BC24)/(' בריאות א2'!$AZ$28+' בריאות א2'!$AS$28))</f>
        <v>0</v>
      </c>
      <c r="Z20" s="79">
        <f>IF((' בריאות א2'!AW24+' בריאות א2'!BD24)=0,0,(' בריאות א2'!AW24+' בריאות א2'!BD24)/(' בריאות א2'!$AZ$28+' בריאות א2'!$AS$28))</f>
        <v>0</v>
      </c>
      <c r="AA20" s="79">
        <f>IF((' בריאות א2'!AX24+' בריאות א2'!BE24)=0,0,(' בריאות א2'!AX24+' בריאות א2'!BE24)/(' בריאות א2'!$AZ$28+' בריאות א2'!$AS$28))</f>
        <v>0</v>
      </c>
      <c r="AB20" s="79">
        <f>IF((' בריאות א2'!AY24+' בריאות א2'!BF24)=0,0,(' בריאות א2'!AY24+' בריאות א2'!BF24)/(' בריאות א2'!$AZ$28+' בריאות א2'!$AS$28))</f>
        <v>0</v>
      </c>
      <c r="AC20" s="93">
        <f>SUM(AD20:AH20)</f>
        <v>0</v>
      </c>
      <c r="AD20" s="79">
        <f>IF(' בריאות א2'!BH24+' בריאות א2'!BI24=0,0,(' בריאות א2'!BH24+' בריאות א2'!BI24)/' בריאות א2'!$BG$28)</f>
        <v>0</v>
      </c>
      <c r="AE20" s="79">
        <f>IF(' בריאות א2'!BJ24=0,0,' בריאות א2'!BJ24/' בריאות א2'!$BG$28)</f>
        <v>0</v>
      </c>
      <c r="AF20" s="79">
        <f>IF(' בריאות א2'!BK24=0,0,' בריאות א2'!BK24/' בריאות א2'!$BG$28)</f>
        <v>0</v>
      </c>
      <c r="AG20" s="79">
        <f>IF(' בריאות א2'!BL24=0,0,' בריאות א2'!BL24/' בריאות א2'!$BG$28)</f>
        <v>0</v>
      </c>
      <c r="AH20" s="81">
        <f>IF(' בריאות א2'!BM24=0,0,' בריאות א2'!BM24/' בריאות א2'!$BG$28)</f>
        <v>0</v>
      </c>
      <c r="AI20" s="93">
        <f>SUM(AJ20:AN20)</f>
        <v>0</v>
      </c>
      <c r="AJ20" s="79">
        <f>IF((' בריאות א2'!BO24+' בריאות א2'!BV24+' בריאות א2'!BP24+' בריאות א2'!BW24)=0,0,(' בריאות א2'!BO24+' בריאות א2'!BV24+' בריאות א2'!BP24+' בריאות א2'!BW24)/(' בריאות א2'!$BN$28+' בריאות א2'!$BU$28))</f>
        <v>0</v>
      </c>
      <c r="AK20" s="79">
        <f>IF((' בריאות א2'!BQ24+' בריאות א2'!BX24)=0,0,(' בריאות א2'!BQ24+' בריאות א2'!BX24)/(' בריאות א2'!$BN$28+' בריאות א2'!$BU$28))</f>
        <v>0</v>
      </c>
      <c r="AL20" s="79">
        <f>IF((' בריאות א2'!BR24+' בריאות א2'!BY24)=0,0,(' בריאות א2'!BR24+' בריאות א2'!BY24)/(' בריאות א2'!$BN$28+' בריאות א2'!$BU$28))</f>
        <v>0</v>
      </c>
      <c r="AM20" s="79">
        <f>IF((' בריאות א2'!BS24+' בריאות א2'!BZ24)=0,0,(' בריאות א2'!BS24+' בריאות א2'!BZ24)/(' בריאות א2'!$BN$28+' בריאות א2'!$BU$28))</f>
        <v>0</v>
      </c>
      <c r="AN20" s="79">
        <f>IF((' בריאות א2'!BT24+' בריאות א2'!CA24)=0,0,(' בריאות א2'!BT24+' בריאות א2'!CA24)/(' בריאות א2'!$BN$28+' בריאות א2'!$BU$28))</f>
        <v>0</v>
      </c>
      <c r="AO20" s="93">
        <f>SUM(AP20:AT20)</f>
        <v>0</v>
      </c>
      <c r="AP20" s="79">
        <f>IF((' בריאות א2'!CC24+' בריאות א2'!CJ24+' בריאות א2'!CD24+' בריאות א2'!CK24)=0,0,(' בריאות א2'!CC24+' בריאות א2'!CJ24+' בריאות א2'!CD24+' בריאות א2'!CK24)/(' בריאות א2'!$CB$28+' בריאות א2'!$CI$28))</f>
        <v>0</v>
      </c>
      <c r="AQ20" s="79">
        <f>IF((' בריאות א2'!CE24+' בריאות א2'!CL24)=0,0,(' בריאות א2'!CE24+' בריאות א2'!CL24)/(' בריאות א2'!$CB$28+' בריאות א2'!$CI$28))</f>
        <v>0</v>
      </c>
      <c r="AR20" s="79">
        <f>IF((' בריאות א2'!CF24+' בריאות א2'!CM24)=0,0,(' בריאות א2'!CF24+' בריאות א2'!CM24)/(' בריאות א2'!$CB$28+' בריאות א2'!$CI$28))</f>
        <v>0</v>
      </c>
      <c r="AS20" s="79">
        <f>IF((' בריאות א2'!CG24+' בריאות א2'!CN24)=0,0,(' בריאות א2'!CG24+' בריאות א2'!CN24)/(' בריאות א2'!$CB$28+' בריאות א2'!$CI$28))</f>
        <v>0</v>
      </c>
      <c r="AT20" s="79">
        <f>IF((' בריאות א2'!CH24+' בריאות א2'!CO24)=0,0,(' בריאות א2'!CH24+' בריאות א2'!CO24)/(' בריאות א2'!$CB$28+' בריאות א2'!$CI$28))</f>
        <v>0</v>
      </c>
      <c r="AU20" s="93">
        <f>SUM(AV20:AZ20)</f>
        <v>0</v>
      </c>
      <c r="AV20" s="79">
        <f>IF((' בריאות א2'!CQ24+' בריאות א2'!CX24+' בריאות א2'!CR24+' בריאות א2'!CY24)=0,0,(' בריאות א2'!CQ24+' בריאות א2'!CX24+' בריאות א2'!CR24+' בריאות א2'!CY24)/(' בריאות א2'!$CP$28+' בריאות א2'!$CW$28))</f>
        <v>0</v>
      </c>
      <c r="AW20" s="79">
        <f>IF((' בריאות א2'!CS24+' בריאות א2'!CZ24)=0,0,(' בריאות א2'!CS24+' בריאות א2'!CZ24)/(' בריאות א2'!$CP$28+' בריאות א2'!$CW$28))</f>
        <v>0</v>
      </c>
      <c r="AX20" s="79">
        <f>IF((' בריאות א2'!CT24+' בריאות א2'!DA24)=0,0,(' בריאות א2'!CT24+' בריאות א2'!DA24)/(' בריאות א2'!$CP$28+' בריאות א2'!$CW$28))</f>
        <v>0</v>
      </c>
      <c r="AY20" s="79">
        <f>IF((' בריאות א2'!CU24+' בריאות א2'!DB24)=0,0,(' בריאות א2'!CU24+' בריאות א2'!DB24)/(' בריאות א2'!$CP$28+' בריאות א2'!$CW$28))</f>
        <v>0</v>
      </c>
      <c r="AZ20" s="79">
        <f>IF((' בריאות א2'!CV24+' בריאות א2'!DC24)=0,0,(' בריאות א2'!CV24+' בריאות א2'!DC24)/(' בריאות א2'!$CP$28+' בריאות א2'!$CW$28))</f>
        <v>0</v>
      </c>
      <c r="BA20" s="93">
        <f>SUM(BB20:BF20)</f>
        <v>0</v>
      </c>
      <c r="BB20" s="79">
        <f>IF((' בריאות א2'!DE24+' בריאות א2'!DL24+' בריאות א2'!DF24+' בריאות א2'!DM24)=0,0,(' בריאות א2'!DE24+' בריאות א2'!DL24+' בריאות א2'!DF24+' בריאות א2'!DM24)/(' בריאות א2'!$DD$28+' בריאות א2'!$DK$28))</f>
        <v>0</v>
      </c>
      <c r="BC20" s="79">
        <f>IF((' בריאות א2'!DG24+' בריאות א2'!DN24)=0,0,(' בריאות א2'!DG24+' בריאות א2'!DN24)/(' בריאות א2'!$DD$28+' בריאות א2'!$DK$28))</f>
        <v>0</v>
      </c>
      <c r="BD20" s="79">
        <f>IF((' בריאות א2'!DH24+' בריאות א2'!DO24)=0,0,(' בריאות א2'!DH24+' בריאות א2'!DO24)/(' בריאות א2'!$DD$28+' בריאות א2'!$DK$28))</f>
        <v>0</v>
      </c>
      <c r="BE20" s="79">
        <f>IF((' בריאות א2'!DI24+' בריאות א2'!DP24)=0,0,(' בריאות א2'!DI24+' בריאות א2'!DP24)/(' בריאות א2'!$DD$28+' בריאות א2'!$DK$28))</f>
        <v>0</v>
      </c>
      <c r="BF20" s="81">
        <f>IF((' בריאות א2'!DJ24+' בריאות א2'!DQ24)=0,0,(' בריאות א2'!DJ24+' בריאות א2'!DQ24)/(' בריאות א2'!$DD$28+' בריאות א2'!$DK$28))</f>
        <v>0</v>
      </c>
      <c r="BG20" s="303"/>
      <c r="BH20" s="303"/>
      <c r="BI20" s="303"/>
      <c r="BJ20" s="303"/>
      <c r="BK20" s="303"/>
      <c r="BL20" s="173"/>
    </row>
    <row r="21" spans="1:64" x14ac:dyDescent="0.2">
      <c r="A21" s="202">
        <v>2</v>
      </c>
      <c r="B21" s="203" t="s">
        <v>77</v>
      </c>
      <c r="C21" s="272"/>
      <c r="D21" s="273"/>
      <c r="E21" s="93">
        <f>SUM(F21:J21)</f>
        <v>0</v>
      </c>
      <c r="F21" s="94">
        <f>IF(' בריאות א2'!D25+' בריאות א2'!K25+' בריאות א2'!E25+' בריאות א2'!L25=0,0,(' בריאות א2'!D25+' בריאות א2'!K25+' בריאות א2'!E25+' בריאות א2'!L25)/(' בריאות א2'!$C$28+' בריאות א2'!$J$28))</f>
        <v>0</v>
      </c>
      <c r="G21" s="94">
        <f>IF(' בריאות א2'!F25+' בריאות א2'!M25=0,0,(' בריאות א2'!F25+' בריאות א2'!M25)/(' בריאות א2'!$C$28+' בריאות א2'!$J$28))</f>
        <v>0</v>
      </c>
      <c r="H21" s="94">
        <f>IF(' בריאות א2'!G25+' בריאות א2'!N25=0,0,(' בריאות א2'!G25+' בריאות א2'!N25)/(' בריאות א2'!$C$28+' בריאות א2'!$J$28))</f>
        <v>0</v>
      </c>
      <c r="I21" s="94">
        <f>IF(' בריאות א2'!H25+' בריאות א2'!O25=0,0,(' בריאות א2'!H25+' בריאות א2'!O25)/(' בריאות א2'!$C$28+' בריאות א2'!$J$28))</f>
        <v>0</v>
      </c>
      <c r="J21" s="97">
        <f>IF(' בריאות א2'!I25+' בריאות א2'!P25=0,0,(' בריאות א2'!I25+' בריאות א2'!P25)/(' בריאות א2'!$C$28+' בריאות א2'!$J$28))</f>
        <v>0</v>
      </c>
      <c r="K21" s="93">
        <f>SUM(L21:P21)</f>
        <v>0</v>
      </c>
      <c r="L21" s="94">
        <f>IF(' בריאות א2'!R25+' בריאות א2'!Y25+' בריאות א2'!S25+' בריאות א2'!Z25=0,0,(' בריאות א2'!R25+' בריאות א2'!Y25+' בריאות א2'!S25+' בריאות א2'!Z25)/(' בריאות א2'!$Q$28+' בריאות א2'!$X$28))</f>
        <v>0</v>
      </c>
      <c r="M21" s="94">
        <f>IF(' בריאות א2'!T25+' בריאות א2'!AA25=0,0,(' בריאות א2'!T25+' בריאות א2'!AA25)/(' בריאות א2'!$Q$28+' בריאות א2'!$X$28))</f>
        <v>0</v>
      </c>
      <c r="N21" s="94">
        <f>IF(' בריאות א2'!U25+' בריאות א2'!AB25=0,0,(' בריאות א2'!U25+' בריאות א2'!AB25)/(' בריאות א2'!$Q$28+' בריאות א2'!$X$28))</f>
        <v>0</v>
      </c>
      <c r="O21" s="94">
        <f>IF(' בריאות א2'!V25+' בריאות א2'!AC25=0,0,(' בריאות א2'!V25+' בריאות א2'!AC25)/(' בריאות א2'!$Q$28+' בריאות א2'!$X$28))</f>
        <v>0</v>
      </c>
      <c r="P21" s="97">
        <f>IF(' בריאות א2'!W25+' בריאות א2'!AD25=0,0,(' בריאות א2'!W25+' בריאות א2'!AD25)/(' בריאות א2'!$Q$28+' בריאות א2'!$X$28))</f>
        <v>0</v>
      </c>
      <c r="Q21" s="93">
        <f>SUM(R21:V21)</f>
        <v>0</v>
      </c>
      <c r="R21" s="94">
        <f>IF(' בריאות א2'!AF25+' בריאות א2'!AM25+' בריאות א2'!AG25+' בריאות א2'!AN25=0,0,(' בריאות א2'!AF25+' בריאות א2'!AM25+' בריאות א2'!AG25+' בריאות א2'!AN25)/(' בריאות א2'!$AE$28+' בריאות א2'!$AL$28))</f>
        <v>0</v>
      </c>
      <c r="S21" s="94">
        <f>IF(' בריאות א2'!AH25+' בריאות א2'!AO25=0,0,(' בריאות א2'!AH25+' בריאות א2'!AO25)/(' בריאות א2'!$AE$28+' בריאות א2'!$AL$28))</f>
        <v>0</v>
      </c>
      <c r="T21" s="94">
        <f>IF(' בריאות א2'!AI25+' בריאות א2'!AP25=0,0,(' בריאות א2'!AI25+' בריאות א2'!AP25)/(' בריאות א2'!$AE$28+' בריאות א2'!$AL$28))</f>
        <v>0</v>
      </c>
      <c r="U21" s="94">
        <f>IF(' בריאות א2'!AJ25+' בריאות א2'!AQ25=0,0,(' בריאות א2'!AJ25+' בריאות א2'!AQ25)/(' בריאות א2'!$AE$28+' בריאות א2'!$AL$28))</f>
        <v>0</v>
      </c>
      <c r="V21" s="95">
        <f>IF(' בריאות א2'!AK25+' בריאות א2'!AR25=0,0,(' בריאות א2'!AK25+' בריאות א2'!AR25)/(' בריאות א2'!$AE$28+' בריאות א2'!$AL$28))</f>
        <v>0</v>
      </c>
      <c r="W21" s="93">
        <f>SUM(X21:AB21)</f>
        <v>0</v>
      </c>
      <c r="X21" s="79">
        <f>IF((' בריאות א2'!AT25+' בריאות א2'!BA25+' בריאות א2'!AU25+' בריאות א2'!BB25)=0,0,(' בריאות א2'!AT25+' בריאות א2'!BA25+' בריאות א2'!AU25+' בריאות א2'!BB25)/(' בריאות א2'!$AZ$28+' בריאות א2'!$AS$28))</f>
        <v>0</v>
      </c>
      <c r="Y21" s="79">
        <f>IF((' בריאות א2'!AV25+' בריאות א2'!BC25)=0,0,(' בריאות א2'!AV25+' בריאות א2'!BC25)/(' בריאות א2'!$AZ$28+' בריאות א2'!$AS$28))</f>
        <v>0</v>
      </c>
      <c r="Z21" s="79">
        <f>IF((' בריאות א2'!AW25+' בריאות א2'!BD25)=0,0,(' בריאות א2'!AW25+' בריאות א2'!BD25)/(' בריאות א2'!$AZ$28+' בריאות א2'!$AS$28))</f>
        <v>0</v>
      </c>
      <c r="AA21" s="79">
        <f>IF((' בריאות א2'!AX25+' בריאות א2'!BE25)=0,0,(' בריאות א2'!AX25+' בריאות א2'!BE25)/(' בריאות א2'!$AZ$28+' בריאות א2'!$AS$28))</f>
        <v>0</v>
      </c>
      <c r="AB21" s="79">
        <f>IF((' בריאות א2'!AY25+' בריאות א2'!BF25)=0,0,(' בריאות א2'!AY25+' בריאות א2'!BF25)/(' בריאות א2'!$AZ$28+' בריאות א2'!$AS$28))</f>
        <v>0</v>
      </c>
      <c r="AC21" s="93">
        <f>SUM(AD21:AH21)</f>
        <v>0</v>
      </c>
      <c r="AD21" s="79">
        <f>IF(' בריאות א2'!BH25+' בריאות א2'!BI25=0,0,(' בריאות א2'!BH25+' בריאות א2'!BI25)/' בריאות א2'!$BG$28)</f>
        <v>0</v>
      </c>
      <c r="AE21" s="79">
        <f>IF(' בריאות א2'!BJ25=0,0,' בריאות א2'!BJ25/' בריאות א2'!$BG$28)</f>
        <v>0</v>
      </c>
      <c r="AF21" s="79">
        <f>IF(' בריאות א2'!BK25=0,0,' בריאות א2'!BK25/' בריאות א2'!$BG$28)</f>
        <v>0</v>
      </c>
      <c r="AG21" s="79">
        <f>IF(' בריאות א2'!BL25=0,0,' בריאות א2'!BL25/' בריאות א2'!$BG$28)</f>
        <v>0</v>
      </c>
      <c r="AH21" s="81">
        <f>IF(' בריאות א2'!BM25=0,0,' בריאות א2'!BM25/' בריאות א2'!$BG$28)</f>
        <v>0</v>
      </c>
      <c r="AI21" s="93">
        <f>SUM(AJ21:AN21)</f>
        <v>0</v>
      </c>
      <c r="AJ21" s="79">
        <f>IF((' בריאות א2'!BO25+' בריאות א2'!BV25+' בריאות א2'!BP25+' בריאות א2'!BW25)=0,0,(' בריאות א2'!BO25+' בריאות א2'!BV25+' בריאות א2'!BP25+' בריאות א2'!BW25)/(' בריאות א2'!$BN$28+' בריאות א2'!$BU$28))</f>
        <v>0</v>
      </c>
      <c r="AK21" s="79">
        <f>IF((' בריאות א2'!BQ25+' בריאות א2'!BX25)=0,0,(' בריאות א2'!BQ25+' בריאות א2'!BX25)/(' בריאות א2'!$BN$28+' בריאות א2'!$BU$28))</f>
        <v>0</v>
      </c>
      <c r="AL21" s="79">
        <f>IF((' בריאות א2'!BR25+' בריאות א2'!BY25)=0,0,(' בריאות א2'!BR25+' בריאות א2'!BY25)/(' בריאות א2'!$BN$28+' בריאות א2'!$BU$28))</f>
        <v>0</v>
      </c>
      <c r="AM21" s="79">
        <f>IF((' בריאות א2'!BS25+' בריאות א2'!BZ25)=0,0,(' בריאות א2'!BS25+' בריאות א2'!BZ25)/(' בריאות א2'!$BN$28+' בריאות א2'!$BU$28))</f>
        <v>0</v>
      </c>
      <c r="AN21" s="79">
        <f>IF((' בריאות א2'!BT25+' בריאות א2'!CA25)=0,0,(' בריאות א2'!BT25+' בריאות א2'!CA25)/(' בריאות א2'!$BN$28+' בריאות א2'!$BU$28))</f>
        <v>0</v>
      </c>
      <c r="AO21" s="93">
        <f>SUM(AP21:AT21)</f>
        <v>0</v>
      </c>
      <c r="AP21" s="79">
        <f>IF((' בריאות א2'!CC25+' בריאות א2'!CJ25+' בריאות א2'!CD25+' בריאות א2'!CK25)=0,0,(' בריאות א2'!CC25+' בריאות א2'!CJ25+' בריאות א2'!CD25+' בריאות א2'!CK25)/(' בריאות א2'!$CB$28+' בריאות א2'!$CI$28))</f>
        <v>0</v>
      </c>
      <c r="AQ21" s="79">
        <f>IF((' בריאות א2'!CE25+' בריאות א2'!CL25)=0,0,(' בריאות א2'!CE25+' בריאות א2'!CL25)/(' בריאות א2'!$CB$28+' בריאות א2'!$CI$28))</f>
        <v>0</v>
      </c>
      <c r="AR21" s="79">
        <f>IF((' בריאות א2'!CF25+' בריאות א2'!CM25)=0,0,(' בריאות א2'!CF25+' בריאות א2'!CM25)/(' בריאות א2'!$CB$28+' בריאות א2'!$CI$28))</f>
        <v>0</v>
      </c>
      <c r="AS21" s="79">
        <f>IF((' בריאות א2'!CG25+' בריאות א2'!CN25)=0,0,(' בריאות א2'!CG25+' בריאות א2'!CN25)/(' בריאות א2'!$CB$28+' בריאות א2'!$CI$28))</f>
        <v>0</v>
      </c>
      <c r="AT21" s="79">
        <f>IF((' בריאות א2'!CH25+' בריאות א2'!CO25)=0,0,(' בריאות א2'!CH25+' בריאות א2'!CO25)/(' בריאות א2'!$CB$28+' בריאות א2'!$CI$28))</f>
        <v>0</v>
      </c>
      <c r="AU21" s="93">
        <f>SUM(AV21:AZ21)</f>
        <v>0</v>
      </c>
      <c r="AV21" s="79">
        <f>IF((' בריאות א2'!CQ25+' בריאות א2'!CX25+' בריאות א2'!CR25+' בריאות א2'!CY25)=0,0,(' בריאות א2'!CQ25+' בריאות א2'!CX25+' בריאות א2'!CR25+' בריאות א2'!CY25)/(' בריאות א2'!$CP$28+' בריאות א2'!$CW$28))</f>
        <v>0</v>
      </c>
      <c r="AW21" s="79">
        <f>IF((' בריאות א2'!CS25+' בריאות א2'!CZ25)=0,0,(' בריאות א2'!CS25+' בריאות א2'!CZ25)/(' בריאות א2'!$CP$28+' בריאות א2'!$CW$28))</f>
        <v>0</v>
      </c>
      <c r="AX21" s="79">
        <f>IF((' בריאות א2'!CT25+' בריאות א2'!DA25)=0,0,(' בריאות א2'!CT25+' בריאות א2'!DA25)/(' בריאות א2'!$CP$28+' בריאות א2'!$CW$28))</f>
        <v>0</v>
      </c>
      <c r="AY21" s="79">
        <f>IF((' בריאות א2'!CU25+' בריאות א2'!DB25)=0,0,(' בריאות א2'!CU25+' בריאות א2'!DB25)/(' בריאות א2'!$CP$28+' בריאות א2'!$CW$28))</f>
        <v>0</v>
      </c>
      <c r="AZ21" s="79">
        <f>IF((' בריאות א2'!CV25+' בריאות א2'!DC25)=0,0,(' בריאות א2'!CV25+' בריאות א2'!DC25)/(' בריאות א2'!$CP$28+' בריאות א2'!$CW$28))</f>
        <v>0</v>
      </c>
      <c r="BA21" s="93">
        <f>SUM(BB21:BF21)</f>
        <v>0</v>
      </c>
      <c r="BB21" s="79">
        <f>IF((' בריאות א2'!DE25+' בריאות א2'!DL25+' בריאות א2'!DF25+' בריאות א2'!DM25)=0,0,(' בריאות א2'!DE25+' בריאות א2'!DL25+' בריאות א2'!DF25+' בריאות א2'!DM25)/(' בריאות א2'!$DD$28+' בריאות א2'!$DK$28))</f>
        <v>0</v>
      </c>
      <c r="BC21" s="79">
        <f>IF((' בריאות א2'!DG25+' בריאות א2'!DN25)=0,0,(' בריאות א2'!DG25+' בריאות א2'!DN25)/(' בריאות א2'!$DD$28+' בריאות א2'!$DK$28))</f>
        <v>0</v>
      </c>
      <c r="BD21" s="79">
        <f>IF((' בריאות א2'!DH25+' בריאות א2'!DO25)=0,0,(' בריאות א2'!DH25+' בריאות א2'!DO25)/(' בריאות א2'!$DD$28+' בריאות א2'!$DK$28))</f>
        <v>0</v>
      </c>
      <c r="BE21" s="79">
        <f>IF((' בריאות א2'!DI25+' בריאות א2'!DP25)=0,0,(' בריאות א2'!DI25+' בריאות א2'!DP25)/(' בריאות א2'!$DD$28+' בריאות א2'!$DK$28))</f>
        <v>0</v>
      </c>
      <c r="BF21" s="81">
        <f>IF((' בריאות א2'!DJ25+' בריאות א2'!DQ25)=0,0,(' בריאות א2'!DJ25+' בריאות א2'!DQ25)/(' בריאות א2'!$DD$28+' בריאות א2'!$DK$28))</f>
        <v>0</v>
      </c>
      <c r="BG21" s="303"/>
      <c r="BH21" s="303"/>
      <c r="BI21" s="303"/>
      <c r="BJ21" s="303"/>
      <c r="BK21" s="303"/>
      <c r="BL21" s="173"/>
    </row>
    <row r="22" spans="1:64" x14ac:dyDescent="0.2">
      <c r="A22" s="202">
        <v>3</v>
      </c>
      <c r="B22" s="203" t="s">
        <v>84</v>
      </c>
      <c r="C22" s="272"/>
      <c r="D22" s="273"/>
      <c r="E22" s="93">
        <f>SUM(F22:J22)</f>
        <v>0</v>
      </c>
      <c r="F22" s="94">
        <f>IF(' בריאות א2'!D26+' בריאות א2'!K26+' בריאות א2'!E26+' בריאות א2'!L26=0,0,(' בריאות א2'!D26+' בריאות א2'!K26+' בריאות א2'!E26+' בריאות א2'!L26)/(' בריאות א2'!$C$28+' בריאות א2'!$J$28))</f>
        <v>0</v>
      </c>
      <c r="G22" s="94">
        <f>IF(' בריאות א2'!F26+' בריאות א2'!M26=0,0,(' בריאות א2'!F26+' בריאות א2'!M26)/(' בריאות א2'!$C$28+' בריאות א2'!$J$28))</f>
        <v>0</v>
      </c>
      <c r="H22" s="94">
        <f>IF(' בריאות א2'!G26+' בריאות א2'!N26=0,0,(' בריאות א2'!G26+' בריאות א2'!N26)/(' בריאות א2'!$C$28+' בריאות א2'!$J$28))</f>
        <v>0</v>
      </c>
      <c r="I22" s="94">
        <f>IF(' בריאות א2'!H26+' בריאות א2'!O26=0,0,(' בריאות א2'!H26+' בריאות א2'!O26)/(' בריאות א2'!$C$28+' בריאות א2'!$J$28))</f>
        <v>0</v>
      </c>
      <c r="J22" s="97">
        <f>IF(' בריאות א2'!I26+' בריאות א2'!P26=0,0,(' בריאות א2'!I26+' בריאות א2'!P26)/(' בריאות א2'!$C$28+' בריאות א2'!$J$28))</f>
        <v>0</v>
      </c>
      <c r="K22" s="93">
        <f>SUM(L22:P22)</f>
        <v>0</v>
      </c>
      <c r="L22" s="94">
        <f>IF(' בריאות א2'!R26+' בריאות א2'!Y26+' בריאות א2'!S26+' בריאות א2'!Z26=0,0,(' בריאות א2'!R26+' בריאות א2'!Y26+' בריאות א2'!S26+' בריאות א2'!Z26)/(' בריאות א2'!$Q$28+' בריאות א2'!$X$28))</f>
        <v>0</v>
      </c>
      <c r="M22" s="94">
        <f>IF(' בריאות א2'!T26+' בריאות א2'!AA26=0,0,(' בריאות א2'!T26+' בריאות א2'!AA26)/(' בריאות א2'!$Q$28+' בריאות א2'!$X$28))</f>
        <v>0</v>
      </c>
      <c r="N22" s="94">
        <f>IF(' בריאות א2'!U26+' בריאות א2'!AB26=0,0,(' בריאות א2'!U26+' בריאות א2'!AB26)/(' בריאות א2'!$Q$28+' בריאות א2'!$X$28))</f>
        <v>0</v>
      </c>
      <c r="O22" s="94">
        <f>IF(' בריאות א2'!V26+' בריאות א2'!AC26=0,0,(' בריאות א2'!V26+' בריאות א2'!AC26)/(' בריאות א2'!$Q$28+' בריאות א2'!$X$28))</f>
        <v>0</v>
      </c>
      <c r="P22" s="97">
        <f>IF(' בריאות א2'!W26+' בריאות א2'!AD26=0,0,(' בריאות א2'!W26+' בריאות א2'!AD26)/(' בריאות א2'!$Q$28+' בריאות א2'!$X$28))</f>
        <v>0</v>
      </c>
      <c r="Q22" s="93">
        <f>SUM(R22:V22)</f>
        <v>0</v>
      </c>
      <c r="R22" s="94">
        <f>IF(' בריאות א2'!AF26+' בריאות א2'!AM26+' בריאות א2'!AG26+' בריאות א2'!AN26=0,0,(' בריאות א2'!AF26+' בריאות א2'!AM26+' בריאות א2'!AG26+' בריאות א2'!AN26)/(' בריאות א2'!$AE$28+' בריאות א2'!$AL$28))</f>
        <v>0</v>
      </c>
      <c r="S22" s="94">
        <f>IF(' בריאות א2'!AH26+' בריאות א2'!AO26=0,0,(' בריאות א2'!AH26+' בריאות א2'!AO26)/(' בריאות א2'!$AE$28+' בריאות א2'!$AL$28))</f>
        <v>0</v>
      </c>
      <c r="T22" s="94">
        <f>IF(' בריאות א2'!AI26+' בריאות א2'!AP26=0,0,(' בריאות א2'!AI26+' בריאות א2'!AP26)/(' בריאות א2'!$AE$28+' בריאות א2'!$AL$28))</f>
        <v>0</v>
      </c>
      <c r="U22" s="94">
        <f>IF(' בריאות א2'!AJ26+' בריאות א2'!AQ26=0,0,(' בריאות א2'!AJ26+' בריאות א2'!AQ26)/(' בריאות א2'!$AE$28+' בריאות א2'!$AL$28))</f>
        <v>0</v>
      </c>
      <c r="V22" s="95">
        <f>IF(' בריאות א2'!AK26+' בריאות א2'!AR26=0,0,(' בריאות א2'!AK26+' בריאות א2'!AR26)/(' בריאות א2'!$AE$28+' בריאות א2'!$AL$28))</f>
        <v>0</v>
      </c>
      <c r="W22" s="93">
        <f>SUM(X22:AB22)</f>
        <v>0</v>
      </c>
      <c r="X22" s="79">
        <f>IF((' בריאות א2'!AT26+' בריאות א2'!BA26+' בריאות א2'!AU26+' בריאות א2'!BB26)=0,0,(' בריאות א2'!AT26+' בריאות א2'!BA26+' בריאות א2'!AU26+' בריאות א2'!BB26)/(' בריאות א2'!$AZ$28+' בריאות א2'!$AS$28))</f>
        <v>0</v>
      </c>
      <c r="Y22" s="79">
        <f>IF((' בריאות א2'!AV26+' בריאות א2'!BC26)=0,0,(' בריאות א2'!AV26+' בריאות א2'!BC26)/(' בריאות א2'!$AZ$28+' בריאות א2'!$AS$28))</f>
        <v>0</v>
      </c>
      <c r="Z22" s="79">
        <f>IF((' בריאות א2'!AW26+' בריאות א2'!BD26)=0,0,(' בריאות א2'!AW26+' בריאות א2'!BD26)/(' בריאות א2'!$AZ$28+' בריאות א2'!$AS$28))</f>
        <v>0</v>
      </c>
      <c r="AA22" s="79">
        <f>IF((' בריאות א2'!AX26+' בריאות א2'!BE26)=0,0,(' בריאות א2'!AX26+' בריאות א2'!BE26)/(' בריאות א2'!$AZ$28+' בריאות א2'!$AS$28))</f>
        <v>0</v>
      </c>
      <c r="AB22" s="79">
        <f>IF((' בריאות א2'!AY26+' בריאות א2'!BF26)=0,0,(' בריאות א2'!AY26+' בריאות א2'!BF26)/(' בריאות א2'!$AZ$28+' בריאות א2'!$AS$28))</f>
        <v>0</v>
      </c>
      <c r="AC22" s="93">
        <f>SUM(AD22:AH22)</f>
        <v>0</v>
      </c>
      <c r="AD22" s="79">
        <f>IF(' בריאות א2'!BH26+' בריאות א2'!BI26=0,0,(' בריאות א2'!BH26+' בריאות א2'!BI26)/' בריאות א2'!$BG$28)</f>
        <v>0</v>
      </c>
      <c r="AE22" s="79">
        <f>IF(' בריאות א2'!BJ26=0,0,' בריאות א2'!BJ26/' בריאות א2'!$BG$28)</f>
        <v>0</v>
      </c>
      <c r="AF22" s="79">
        <f>IF(' בריאות א2'!BK26=0,0,' בריאות א2'!BK26/' בריאות א2'!$BG$28)</f>
        <v>0</v>
      </c>
      <c r="AG22" s="79">
        <f>IF(' בריאות א2'!BL26=0,0,' בריאות א2'!BL26/' בריאות א2'!$BG$28)</f>
        <v>0</v>
      </c>
      <c r="AH22" s="81">
        <f>IF(' בריאות א2'!BM26=0,0,' בריאות א2'!BM26/' בריאות א2'!$BG$28)</f>
        <v>0</v>
      </c>
      <c r="AI22" s="93">
        <f>SUM(AJ22:AN22)</f>
        <v>0</v>
      </c>
      <c r="AJ22" s="79">
        <f>IF((' בריאות א2'!BO26+' בריאות א2'!BV26+' בריאות א2'!BP26+' בריאות א2'!BW26)=0,0,(' בריאות א2'!BO26+' בריאות א2'!BV26+' בריאות א2'!BP26+' בריאות א2'!BW26)/(' בריאות א2'!$BN$28+' בריאות א2'!$BU$28))</f>
        <v>0</v>
      </c>
      <c r="AK22" s="79">
        <f>IF((' בריאות א2'!BQ26+' בריאות א2'!BX26)=0,0,(' בריאות א2'!BQ26+' בריאות א2'!BX26)/(' בריאות א2'!$BN$28+' בריאות א2'!$BU$28))</f>
        <v>0</v>
      </c>
      <c r="AL22" s="79">
        <f>IF((' בריאות א2'!BR26+' בריאות א2'!BY26)=0,0,(' בריאות א2'!BR26+' בריאות א2'!BY26)/(' בריאות א2'!$BN$28+' בריאות א2'!$BU$28))</f>
        <v>0</v>
      </c>
      <c r="AM22" s="79">
        <f>IF((' בריאות א2'!BS26+' בריאות א2'!BZ26)=0,0,(' בריאות א2'!BS26+' בריאות א2'!BZ26)/(' בריאות א2'!$BN$28+' בריאות א2'!$BU$28))</f>
        <v>0</v>
      </c>
      <c r="AN22" s="79">
        <f>IF((' בריאות א2'!BT26+' בריאות א2'!CA26)=0,0,(' בריאות א2'!BT26+' בריאות א2'!CA26)/(' בריאות א2'!$BN$28+' בריאות א2'!$BU$28))</f>
        <v>0</v>
      </c>
      <c r="AO22" s="93">
        <f>SUM(AP22:AT22)</f>
        <v>0</v>
      </c>
      <c r="AP22" s="79">
        <f>IF((' בריאות א2'!CC26+' בריאות א2'!CJ26+' בריאות א2'!CD26+' בריאות א2'!CK26)=0,0,(' בריאות א2'!CC26+' בריאות א2'!CJ26+' בריאות א2'!CD26+' בריאות א2'!CK26)/(' בריאות א2'!$CB$28+' בריאות א2'!$CI$28))</f>
        <v>0</v>
      </c>
      <c r="AQ22" s="79">
        <f>IF((' בריאות א2'!CE26+' בריאות א2'!CL26)=0,0,(' בריאות א2'!CE26+' בריאות א2'!CL26)/(' בריאות א2'!$CB$28+' בריאות א2'!$CI$28))</f>
        <v>0</v>
      </c>
      <c r="AR22" s="79">
        <f>IF((' בריאות א2'!CF26+' בריאות א2'!CM26)=0,0,(' בריאות א2'!CF26+' בריאות א2'!CM26)/(' בריאות א2'!$CB$28+' בריאות א2'!$CI$28))</f>
        <v>0</v>
      </c>
      <c r="AS22" s="79">
        <f>IF((' בריאות א2'!CG26+' בריאות א2'!CN26)=0,0,(' בריאות א2'!CG26+' בריאות א2'!CN26)/(' בריאות א2'!$CB$28+' בריאות א2'!$CI$28))</f>
        <v>0</v>
      </c>
      <c r="AT22" s="79">
        <f>IF((' בריאות א2'!CH26+' בריאות א2'!CO26)=0,0,(' בריאות א2'!CH26+' בריאות א2'!CO26)/(' בריאות א2'!$CB$28+' בריאות א2'!$CI$28))</f>
        <v>0</v>
      </c>
      <c r="AU22" s="93">
        <f>SUM(AV22:AZ22)</f>
        <v>0</v>
      </c>
      <c r="AV22" s="79">
        <f>IF((' בריאות א2'!CQ26+' בריאות א2'!CX26+' בריאות א2'!CR26+' בריאות א2'!CY26)=0,0,(' בריאות א2'!CQ26+' בריאות א2'!CX26+' בריאות א2'!CR26+' בריאות א2'!CY26)/(' בריאות א2'!$CP$28+' בריאות א2'!$CW$28))</f>
        <v>0</v>
      </c>
      <c r="AW22" s="79">
        <f>IF((' בריאות א2'!CS26+' בריאות א2'!CZ26)=0,0,(' בריאות א2'!CS26+' בריאות א2'!CZ26)/(' בריאות א2'!$CP$28+' בריאות א2'!$CW$28))</f>
        <v>0</v>
      </c>
      <c r="AX22" s="79">
        <f>IF((' בריאות א2'!CT26+' בריאות א2'!DA26)=0,0,(' בריאות א2'!CT26+' בריאות א2'!DA26)/(' בריאות א2'!$CP$28+' בריאות א2'!$CW$28))</f>
        <v>0</v>
      </c>
      <c r="AY22" s="79">
        <f>IF((' בריאות א2'!CU26+' בריאות א2'!DB26)=0,0,(' בריאות א2'!CU26+' בריאות א2'!DB26)/(' בריאות א2'!$CP$28+' בריאות א2'!$CW$28))</f>
        <v>0</v>
      </c>
      <c r="AZ22" s="79">
        <f>IF((' בריאות א2'!CV26+' בריאות א2'!DC26)=0,0,(' בריאות א2'!CV26+' בריאות א2'!DC26)/(' בריאות א2'!$CP$28+' בריאות א2'!$CW$28))</f>
        <v>0</v>
      </c>
      <c r="BA22" s="93">
        <f>SUM(BB22:BF22)</f>
        <v>0</v>
      </c>
      <c r="BB22" s="79">
        <f>IF((' בריאות א2'!DE26+' בריאות א2'!DL26+' בריאות א2'!DF26+' בריאות א2'!DM26)=0,0,(' בריאות א2'!DE26+' בריאות א2'!DL26+' בריאות א2'!DF26+' בריאות א2'!DM26)/(' בריאות א2'!$DD$28+' בריאות א2'!$DK$28))</f>
        <v>0</v>
      </c>
      <c r="BC22" s="79">
        <f>IF((' בריאות א2'!DG26+' בריאות א2'!DN26)=0,0,(' בריאות א2'!DG26+' בריאות א2'!DN26)/(' בריאות א2'!$DD$28+' בריאות א2'!$DK$28))</f>
        <v>0</v>
      </c>
      <c r="BD22" s="79">
        <f>IF((' בריאות א2'!DH26+' בריאות א2'!DO26)=0,0,(' בריאות א2'!DH26+' בריאות א2'!DO26)/(' בריאות א2'!$DD$28+' בריאות א2'!$DK$28))</f>
        <v>0</v>
      </c>
      <c r="BE22" s="79">
        <f>IF((' בריאות א2'!DI26+' בריאות א2'!DP26)=0,0,(' בריאות א2'!DI26+' בריאות א2'!DP26)/(' בריאות א2'!$DD$28+' בריאות א2'!$DK$28))</f>
        <v>0</v>
      </c>
      <c r="BF22" s="81">
        <f>IF((' בריאות א2'!DJ26+' בריאות א2'!DQ26)=0,0,(' בריאות א2'!DJ26+' בריאות א2'!DQ26)/(' בריאות א2'!$DD$28+' בריאות א2'!$DK$28))</f>
        <v>0</v>
      </c>
      <c r="BG22" s="303"/>
      <c r="BH22" s="303"/>
      <c r="BI22" s="303"/>
      <c r="BJ22" s="303"/>
      <c r="BK22" s="303"/>
      <c r="BL22" s="173"/>
    </row>
    <row r="23" spans="1:64" x14ac:dyDescent="0.2">
      <c r="A23" s="202">
        <v>4</v>
      </c>
      <c r="B23" s="203" t="s">
        <v>85</v>
      </c>
      <c r="C23" s="272"/>
      <c r="D23" s="273"/>
      <c r="E23" s="98">
        <f>SUM(F23:J23)</f>
        <v>0</v>
      </c>
      <c r="F23" s="94">
        <f>IF(' בריאות א2'!D27+' בריאות א2'!K27+' בריאות א2'!E27+' בריאות א2'!L27=0,0,(' בריאות א2'!D27+' בריאות א2'!K27+' בריאות א2'!E27+' בריאות א2'!L27)/(' בריאות א2'!$C$28+' בריאות א2'!$J$28))</f>
        <v>0</v>
      </c>
      <c r="G23" s="94">
        <f>IF(' בריאות א2'!F27+' בריאות א2'!M27=0,0,(' בריאות א2'!F27+' בריאות א2'!M27)/(' בריאות א2'!$C$28+' בריאות א2'!$J$28))</f>
        <v>0</v>
      </c>
      <c r="H23" s="94">
        <f>IF(' בריאות א2'!G27+' בריאות א2'!N27=0,0,(' בריאות א2'!G27+' בריאות א2'!N27)/(' בריאות א2'!$C$28+' בריאות א2'!$J$28))</f>
        <v>0</v>
      </c>
      <c r="I23" s="94">
        <f>IF(' בריאות א2'!H27+' בריאות א2'!O27=0,0,(' בריאות א2'!H27+' בריאות א2'!O27)/(' בריאות א2'!$C$28+' בריאות א2'!$J$28))</f>
        <v>0</v>
      </c>
      <c r="J23" s="97">
        <f>IF(' בריאות א2'!I27+' בריאות א2'!P27=0,0,(' בריאות א2'!I27+' בריאות א2'!P27)/(' בריאות א2'!$C$28+' בריאות א2'!$J$28))</f>
        <v>0</v>
      </c>
      <c r="K23" s="98">
        <f>SUM(L23:P23)</f>
        <v>0</v>
      </c>
      <c r="L23" s="94">
        <f>IF(' בריאות א2'!R27+' בריאות א2'!Y27+' בריאות א2'!S27+' בריאות א2'!Z27=0,0,(' בריאות א2'!R27+' בריאות א2'!Y27+' בריאות א2'!S27+' בריאות א2'!Z27)/(' בריאות א2'!$Q$28+' בריאות א2'!$X$28))</f>
        <v>0</v>
      </c>
      <c r="M23" s="94">
        <f>IF(' בריאות א2'!T27+' בריאות א2'!AA27=0,0,(' בריאות א2'!T27+' בריאות א2'!AA27)/(' בריאות א2'!$Q$28+' בריאות א2'!$X$28))</f>
        <v>0</v>
      </c>
      <c r="N23" s="94">
        <f>IF(' בריאות א2'!U27+' בריאות א2'!AB27=0,0,(' בריאות א2'!U27+' בריאות א2'!AB27)/(' בריאות א2'!$Q$28+' בריאות א2'!$X$28))</f>
        <v>0</v>
      </c>
      <c r="O23" s="94">
        <f>IF(' בריאות א2'!V27+' בריאות א2'!AC27=0,0,(' בריאות א2'!V27+' בריאות א2'!AC27)/(' בריאות א2'!$Q$28+' בריאות א2'!$X$28))</f>
        <v>0</v>
      </c>
      <c r="P23" s="97">
        <f>IF(' בריאות א2'!W27+' בריאות א2'!AD27=0,0,(' בריאות א2'!W27+' בריאות א2'!AD27)/(' בריאות א2'!$Q$28+' בריאות א2'!$X$28))</f>
        <v>0</v>
      </c>
      <c r="Q23" s="98">
        <f>SUM(R23:V23)</f>
        <v>0</v>
      </c>
      <c r="R23" s="94">
        <f>IF(' בריאות א2'!AF27+' בריאות א2'!AM27+' בריאות א2'!AG27+' בריאות א2'!AN27=0,0,(' בריאות א2'!AF27+' בריאות א2'!AM27+' בריאות א2'!AG27+' בריאות א2'!AN27)/(' בריאות א2'!$AE$28+' בריאות א2'!$AL$28))</f>
        <v>0</v>
      </c>
      <c r="S23" s="94">
        <f>IF(' בריאות א2'!AH27+' בריאות א2'!AO27=0,0,(' בריאות א2'!AH27+' בריאות א2'!AO27)/(' בריאות א2'!$AE$28+' בריאות א2'!$AL$28))</f>
        <v>0</v>
      </c>
      <c r="T23" s="94">
        <f>IF(' בריאות א2'!AI27+' בריאות א2'!AP27=0,0,(' בריאות א2'!AI27+' בריאות א2'!AP27)/(' בריאות א2'!$AE$28+' בריאות א2'!$AL$28))</f>
        <v>0</v>
      </c>
      <c r="U23" s="94">
        <f>IF(' בריאות א2'!AJ27+' בריאות א2'!AQ27=0,0,(' בריאות א2'!AJ27+' בריאות א2'!AQ27)/(' בריאות א2'!$AE$28+' בריאות א2'!$AL$28))</f>
        <v>0</v>
      </c>
      <c r="V23" s="95">
        <f>IF(' בריאות א2'!AK27+' בריאות א2'!AR27=0,0,(' בריאות א2'!AK27+' בריאות א2'!AR27)/(' בריאות א2'!$AE$28+' בריאות א2'!$AL$28))</f>
        <v>0</v>
      </c>
      <c r="W23" s="98">
        <f>SUM(X23:AB23)</f>
        <v>0</v>
      </c>
      <c r="X23" s="79">
        <f>IF((' בריאות א2'!AT27+' בריאות א2'!BA27+' בריאות א2'!AU27+' בריאות א2'!BB27)=0,0,(' בריאות א2'!AT27+' בריאות א2'!BA27+' בריאות א2'!AU27+' בריאות א2'!BB27)/(' בריאות א2'!$AZ$28+' בריאות א2'!$AS$28))</f>
        <v>0</v>
      </c>
      <c r="Y23" s="79">
        <f>IF((' בריאות א2'!AV27+' בריאות א2'!BC27)=0,0,(' בריאות א2'!AV27+' בריאות א2'!BC27)/(' בריאות א2'!$AZ$28+' בריאות א2'!$AS$28))</f>
        <v>0</v>
      </c>
      <c r="Z23" s="79">
        <f>IF((' בריאות א2'!AW27+' בריאות א2'!BD27)=0,0,(' בריאות א2'!AW27+' בריאות א2'!BD27)/(' בריאות א2'!$AZ$28+' בריאות א2'!$AS$28))</f>
        <v>0</v>
      </c>
      <c r="AA23" s="79">
        <f>IF((' בריאות א2'!AX27+' בריאות א2'!BE27)=0,0,(' בריאות א2'!AX27+' בריאות א2'!BE27)/(' בריאות א2'!$AZ$28+' בריאות א2'!$AS$28))</f>
        <v>0</v>
      </c>
      <c r="AB23" s="79">
        <f>IF((' בריאות א2'!AY27+' בריאות א2'!BF27)=0,0,(' בריאות א2'!AY27+' בריאות א2'!BF27)/(' בריאות א2'!$AZ$28+' בריאות א2'!$AS$28))</f>
        <v>0</v>
      </c>
      <c r="AC23" s="98">
        <f>SUM(AD23:AH23)</f>
        <v>0</v>
      </c>
      <c r="AD23" s="79">
        <f>IF(' בריאות א2'!BH27+' בריאות א2'!BI27=0,0,(' בריאות א2'!BH27+' בריאות א2'!BI27)/' בריאות א2'!$BG$28)</f>
        <v>0</v>
      </c>
      <c r="AE23" s="79">
        <f>IF(' בריאות א2'!BJ27=0,0,' בריאות א2'!BJ27/' בריאות א2'!$BG$28)</f>
        <v>0</v>
      </c>
      <c r="AF23" s="79">
        <f>IF(' בריאות א2'!BK27=0,0,' בריאות א2'!BK27/' בריאות א2'!$BG$28)</f>
        <v>0</v>
      </c>
      <c r="AG23" s="79">
        <f>IF(' בריאות א2'!BL27=0,0,' בריאות א2'!BL27/' בריאות א2'!$BG$28)</f>
        <v>0</v>
      </c>
      <c r="AH23" s="81">
        <f>IF(' בריאות א2'!BM27=0,0,' בריאות א2'!BM27/' בריאות א2'!$BG$28)</f>
        <v>0</v>
      </c>
      <c r="AI23" s="98">
        <f>SUM(AJ23:AN23)</f>
        <v>0</v>
      </c>
      <c r="AJ23" s="79">
        <f>IF((' בריאות א2'!BO27+' בריאות א2'!BV27+' בריאות א2'!BP27+' בריאות א2'!BW27)=0,0,(' בריאות א2'!BO27+' בריאות א2'!BV27+' בריאות א2'!BP27+' בריאות א2'!BW27)/(' בריאות א2'!$BN$28+' בריאות א2'!$BU$28))</f>
        <v>0</v>
      </c>
      <c r="AK23" s="79">
        <f>IF((' בריאות א2'!BQ27+' בריאות א2'!BX27)=0,0,(' בריאות א2'!BQ27+' בריאות א2'!BX27)/(' בריאות א2'!$BN$28+' בריאות א2'!$BU$28))</f>
        <v>0</v>
      </c>
      <c r="AL23" s="79">
        <f>IF((' בריאות א2'!BR27+' בריאות א2'!BY27)=0,0,(' בריאות א2'!BR27+' בריאות א2'!BY27)/(' בריאות א2'!$BN$28+' בריאות א2'!$BU$28))</f>
        <v>0</v>
      </c>
      <c r="AM23" s="79">
        <f>IF((' בריאות א2'!BS27+' בריאות א2'!BZ27)=0,0,(' בריאות א2'!BS27+' בריאות א2'!BZ27)/(' בריאות א2'!$BN$28+' בריאות א2'!$BU$28))</f>
        <v>0</v>
      </c>
      <c r="AN23" s="79">
        <f>IF((' בריאות א2'!BT27+' בריאות א2'!CA27)=0,0,(' בריאות א2'!BT27+' בריאות א2'!CA27)/(' בריאות א2'!$BN$28+' בריאות א2'!$BU$28))</f>
        <v>0</v>
      </c>
      <c r="AO23" s="98">
        <f>SUM(AP23:AT23)</f>
        <v>0</v>
      </c>
      <c r="AP23" s="79">
        <f>IF((' בריאות א2'!CC27+' בריאות א2'!CJ27+' בריאות א2'!CD27+' בריאות א2'!CK27)=0,0,(' בריאות א2'!CC27+' בריאות א2'!CJ27+' בריאות א2'!CD27+' בריאות א2'!CK27)/(' בריאות א2'!$CB$28+' בריאות א2'!$CI$28))</f>
        <v>0</v>
      </c>
      <c r="AQ23" s="79">
        <f>IF((' בריאות א2'!CE27+' בריאות א2'!CL27)=0,0,(' בריאות א2'!CE27+' בריאות א2'!CL27)/(' בריאות א2'!$CB$28+' בריאות א2'!$CI$28))</f>
        <v>0</v>
      </c>
      <c r="AR23" s="79">
        <f>IF((' בריאות א2'!CF27+' בריאות א2'!CM27)=0,0,(' בריאות א2'!CF27+' בריאות א2'!CM27)/(' בריאות א2'!$CB$28+' בריאות א2'!$CI$28))</f>
        <v>0</v>
      </c>
      <c r="AS23" s="79">
        <f>IF((' בריאות א2'!CG27+' בריאות א2'!CN27)=0,0,(' בריאות א2'!CG27+' בריאות א2'!CN27)/(' בריאות א2'!$CB$28+' בריאות א2'!$CI$28))</f>
        <v>0</v>
      </c>
      <c r="AT23" s="79">
        <f>IF((' בריאות א2'!CH27+' בריאות א2'!CO27)=0,0,(' בריאות א2'!CH27+' בריאות א2'!CO27)/(' בריאות א2'!$CB$28+' בריאות א2'!$CI$28))</f>
        <v>0</v>
      </c>
      <c r="AU23" s="98">
        <f>SUM(AV23:AZ23)</f>
        <v>0</v>
      </c>
      <c r="AV23" s="79">
        <f>IF((' בריאות א2'!CQ27+' בריאות א2'!CX27+' בריאות א2'!CR27+' בריאות א2'!CY27)=0,0,(' בריאות א2'!CQ27+' בריאות א2'!CX27+' בריאות א2'!CR27+' בריאות א2'!CY27)/(' בריאות א2'!$CP$28+' בריאות א2'!$CW$28))</f>
        <v>0</v>
      </c>
      <c r="AW23" s="79">
        <f>IF((' בריאות א2'!CS27+' בריאות א2'!CZ27)=0,0,(' בריאות א2'!CS27+' בריאות א2'!CZ27)/(' בריאות א2'!$CP$28+' בריאות א2'!$CW$28))</f>
        <v>0</v>
      </c>
      <c r="AX23" s="79">
        <f>IF((' בריאות א2'!CT27+' בריאות א2'!DA27)=0,0,(' בריאות א2'!CT27+' בריאות א2'!DA27)/(' בריאות א2'!$CP$28+' בריאות א2'!$CW$28))</f>
        <v>0</v>
      </c>
      <c r="AY23" s="79">
        <f>IF((' בריאות א2'!CU27+' בריאות א2'!DB27)=0,0,(' בריאות א2'!CU27+' בריאות א2'!DB27)/(' בריאות א2'!$CP$28+' בריאות א2'!$CW$28))</f>
        <v>0</v>
      </c>
      <c r="AZ23" s="79">
        <f>IF((' בריאות א2'!CV27+' בריאות א2'!DC27)=0,0,(' בריאות א2'!CV27+' בריאות א2'!DC27)/(' בריאות א2'!$CP$28+' בריאות א2'!$CW$28))</f>
        <v>0</v>
      </c>
      <c r="BA23" s="98">
        <f>SUM(BB23:BF23)</f>
        <v>0</v>
      </c>
      <c r="BB23" s="79">
        <f>IF((' בריאות א2'!DE27+' בריאות א2'!DL27+' בריאות א2'!DF27+' בריאות א2'!DM27)=0,0,(' בריאות א2'!DE27+' בריאות א2'!DL27+' בריאות א2'!DF27+' בריאות א2'!DM27)/(' בריאות א2'!$DD$28+' בריאות א2'!$DK$28))</f>
        <v>0</v>
      </c>
      <c r="BC23" s="79">
        <f>IF((' בריאות א2'!DG27+' בריאות א2'!DN27)=0,0,(' בריאות א2'!DG27+' בריאות א2'!DN27)/(' בריאות א2'!$DD$28+' בריאות א2'!$DK$28))</f>
        <v>0</v>
      </c>
      <c r="BD23" s="79">
        <f>IF((' בריאות א2'!DH27+' בריאות א2'!DO27)=0,0,(' בריאות א2'!DH27+' בריאות א2'!DO27)/(' בריאות א2'!$DD$28+' בריאות א2'!$DK$28))</f>
        <v>0</v>
      </c>
      <c r="BE23" s="79">
        <f>IF((' בריאות א2'!DI27+' בריאות א2'!DP27)=0,0,(' בריאות א2'!DI27+' בריאות א2'!DP27)/(' בריאות א2'!$DD$28+' בריאות א2'!$DK$28))</f>
        <v>0</v>
      </c>
      <c r="BF23" s="81">
        <f>IF((' בריאות א2'!DJ27+' בריאות א2'!DQ27)=0,0,(' בריאות א2'!DJ27+' בריאות א2'!DQ27)/(' בריאות א2'!$DD$28+' בריאות א2'!$DK$28))</f>
        <v>0</v>
      </c>
      <c r="BG23" s="303"/>
      <c r="BH23" s="303"/>
      <c r="BI23" s="303"/>
      <c r="BJ23" s="303"/>
      <c r="BK23" s="303"/>
      <c r="BL23" s="173"/>
    </row>
    <row r="24" spans="1:64" ht="13.5" thickBot="1" x14ac:dyDescent="0.25">
      <c r="A24" s="207">
        <v>5</v>
      </c>
      <c r="B24" s="208" t="s">
        <v>86</v>
      </c>
      <c r="C24" s="286"/>
      <c r="D24" s="287"/>
      <c r="E24" s="100">
        <f>SUM(E20:E23)</f>
        <v>0</v>
      </c>
      <c r="F24" s="103">
        <f t="shared" ref="F24:BF24" si="8">SUM(F20:F23)</f>
        <v>0</v>
      </c>
      <c r="G24" s="103">
        <f t="shared" si="8"/>
        <v>0</v>
      </c>
      <c r="H24" s="103">
        <f t="shared" si="8"/>
        <v>0</v>
      </c>
      <c r="I24" s="103">
        <f t="shared" si="8"/>
        <v>0</v>
      </c>
      <c r="J24" s="102">
        <f t="shared" si="8"/>
        <v>0</v>
      </c>
      <c r="K24" s="100">
        <f>SUM(K20:K23)</f>
        <v>0</v>
      </c>
      <c r="L24" s="103">
        <f t="shared" ref="L24" si="9">SUM(L20:L23)</f>
        <v>0</v>
      </c>
      <c r="M24" s="103">
        <f t="shared" si="8"/>
        <v>0</v>
      </c>
      <c r="N24" s="103">
        <f t="shared" si="8"/>
        <v>0</v>
      </c>
      <c r="O24" s="103">
        <f t="shared" si="8"/>
        <v>0</v>
      </c>
      <c r="P24" s="102">
        <f t="shared" si="8"/>
        <v>0</v>
      </c>
      <c r="Q24" s="100">
        <f>SUM(Q20:Q23)</f>
        <v>0</v>
      </c>
      <c r="R24" s="103">
        <f t="shared" ref="R24" si="10">SUM(R20:R23)</f>
        <v>0</v>
      </c>
      <c r="S24" s="103">
        <f t="shared" si="8"/>
        <v>0</v>
      </c>
      <c r="T24" s="103">
        <f t="shared" si="8"/>
        <v>0</v>
      </c>
      <c r="U24" s="103">
        <f t="shared" si="8"/>
        <v>0</v>
      </c>
      <c r="V24" s="102">
        <f t="shared" si="8"/>
        <v>0</v>
      </c>
      <c r="W24" s="100">
        <f>SUM(W20:W23)</f>
        <v>0</v>
      </c>
      <c r="X24" s="103">
        <f>SUM(X20:X23)</f>
        <v>0</v>
      </c>
      <c r="Y24" s="103">
        <f t="shared" si="8"/>
        <v>0</v>
      </c>
      <c r="Z24" s="103">
        <f t="shared" si="8"/>
        <v>0</v>
      </c>
      <c r="AA24" s="103">
        <f t="shared" si="8"/>
        <v>0</v>
      </c>
      <c r="AB24" s="102">
        <f t="shared" si="8"/>
        <v>0</v>
      </c>
      <c r="AC24" s="100">
        <f>SUM(AC20:AC23)</f>
        <v>0</v>
      </c>
      <c r="AD24" s="103">
        <f>SUM(AD20:AD23)</f>
        <v>0</v>
      </c>
      <c r="AE24" s="103">
        <f t="shared" si="8"/>
        <v>0</v>
      </c>
      <c r="AF24" s="103">
        <f t="shared" si="8"/>
        <v>0</v>
      </c>
      <c r="AG24" s="103">
        <f t="shared" si="8"/>
        <v>0</v>
      </c>
      <c r="AH24" s="102">
        <f t="shared" si="8"/>
        <v>0</v>
      </c>
      <c r="AI24" s="100">
        <f>SUM(AI20:AI23)</f>
        <v>0</v>
      </c>
      <c r="AJ24" s="103">
        <f>SUM(AJ20:AJ23)</f>
        <v>0</v>
      </c>
      <c r="AK24" s="103">
        <f t="shared" si="8"/>
        <v>0</v>
      </c>
      <c r="AL24" s="103">
        <f t="shared" si="8"/>
        <v>0</v>
      </c>
      <c r="AM24" s="103">
        <f t="shared" si="8"/>
        <v>0</v>
      </c>
      <c r="AN24" s="102">
        <f t="shared" si="8"/>
        <v>0</v>
      </c>
      <c r="AO24" s="100">
        <f>SUM(AO20:AO23)</f>
        <v>0</v>
      </c>
      <c r="AP24" s="103">
        <f>SUM(AP20:AP23)</f>
        <v>0</v>
      </c>
      <c r="AQ24" s="103">
        <f t="shared" si="8"/>
        <v>0</v>
      </c>
      <c r="AR24" s="103">
        <f t="shared" si="8"/>
        <v>0</v>
      </c>
      <c r="AS24" s="103">
        <f t="shared" si="8"/>
        <v>0</v>
      </c>
      <c r="AT24" s="102">
        <f t="shared" si="8"/>
        <v>0</v>
      </c>
      <c r="AU24" s="100">
        <f>SUM(AU20:AU23)</f>
        <v>0</v>
      </c>
      <c r="AV24" s="103">
        <f>SUM(AV20:AV23)</f>
        <v>0</v>
      </c>
      <c r="AW24" s="103">
        <f t="shared" si="8"/>
        <v>0</v>
      </c>
      <c r="AX24" s="103">
        <f t="shared" si="8"/>
        <v>0</v>
      </c>
      <c r="AY24" s="103">
        <f t="shared" si="8"/>
        <v>0</v>
      </c>
      <c r="AZ24" s="102">
        <f t="shared" si="8"/>
        <v>0</v>
      </c>
      <c r="BA24" s="100">
        <f>SUM(BA20:BA23)</f>
        <v>0</v>
      </c>
      <c r="BB24" s="103">
        <f>SUM(BB20:BB23)</f>
        <v>0</v>
      </c>
      <c r="BC24" s="103">
        <f t="shared" si="8"/>
        <v>0</v>
      </c>
      <c r="BD24" s="103">
        <f t="shared" si="8"/>
        <v>0</v>
      </c>
      <c r="BE24" s="103">
        <f t="shared" si="8"/>
        <v>0</v>
      </c>
      <c r="BF24" s="102">
        <f t="shared" si="8"/>
        <v>0</v>
      </c>
      <c r="BG24" s="303"/>
      <c r="BH24" s="303"/>
      <c r="BI24" s="303"/>
      <c r="BJ24" s="303"/>
      <c r="BK24" s="303"/>
      <c r="BL24" s="173"/>
    </row>
    <row r="25" spans="1:64" x14ac:dyDescent="0.2">
      <c r="A25" s="262"/>
      <c r="B25" s="447"/>
      <c r="C25" s="447"/>
      <c r="D25" s="447"/>
      <c r="E25" s="301"/>
      <c r="F25" s="301"/>
      <c r="G25" s="301"/>
      <c r="H25" s="301"/>
      <c r="I25" s="301"/>
      <c r="J25" s="301"/>
    </row>
    <row r="26" spans="1:64" x14ac:dyDescent="0.2">
      <c r="A26" s="301"/>
      <c r="B26" s="364" t="s">
        <v>527</v>
      </c>
      <c r="C26" s="364"/>
      <c r="D26" s="364"/>
      <c r="E26" s="303"/>
      <c r="F26" s="303"/>
      <c r="G26" s="303"/>
      <c r="H26" s="303"/>
      <c r="I26" s="303"/>
      <c r="J26" s="303"/>
    </row>
    <row r="27" spans="1:64" x14ac:dyDescent="0.2">
      <c r="A27" s="262"/>
      <c r="B27" s="449"/>
      <c r="C27" s="449"/>
      <c r="D27" s="449"/>
      <c r="E27" s="304"/>
      <c r="F27" s="304"/>
      <c r="G27" s="304"/>
      <c r="H27" s="304"/>
      <c r="I27" s="304"/>
      <c r="J27" s="304"/>
    </row>
    <row r="28" spans="1:64" x14ac:dyDescent="0.2">
      <c r="A28" s="303"/>
      <c r="B28" s="446"/>
      <c r="C28" s="450"/>
      <c r="D28" s="450"/>
      <c r="E28" s="305"/>
      <c r="F28" s="305"/>
      <c r="G28" s="305"/>
      <c r="H28" s="305"/>
      <c r="I28" s="305"/>
      <c r="J28" s="305"/>
    </row>
    <row r="29" spans="1:64" x14ac:dyDescent="0.2">
      <c r="A29" s="303"/>
      <c r="B29" s="446"/>
      <c r="C29" s="446"/>
      <c r="D29" s="446"/>
      <c r="E29" s="302"/>
      <c r="F29" s="302"/>
      <c r="G29" s="302"/>
      <c r="H29" s="302"/>
      <c r="I29" s="302"/>
      <c r="J29" s="302"/>
    </row>
    <row r="30" spans="1:64" x14ac:dyDescent="0.2">
      <c r="A30" s="303"/>
      <c r="B30" s="446"/>
      <c r="C30" s="446"/>
      <c r="D30" s="446"/>
      <c r="E30" s="302"/>
      <c r="F30" s="302"/>
      <c r="G30" s="302"/>
      <c r="H30" s="302"/>
      <c r="I30" s="302"/>
      <c r="J30" s="302"/>
    </row>
    <row r="31" spans="1:64" x14ac:dyDescent="0.2">
      <c r="A31" s="278"/>
      <c r="B31" s="449"/>
      <c r="C31" s="449"/>
      <c r="D31" s="449"/>
      <c r="E31" s="304"/>
      <c r="F31" s="304"/>
      <c r="G31" s="304"/>
      <c r="H31" s="304"/>
      <c r="I31" s="304"/>
      <c r="J31" s="304"/>
    </row>
    <row r="32" spans="1:64" x14ac:dyDescent="0.2">
      <c r="A32" s="303"/>
      <c r="B32" s="449"/>
      <c r="C32" s="449"/>
      <c r="D32" s="449"/>
      <c r="E32" s="304"/>
      <c r="F32" s="304"/>
      <c r="G32" s="304"/>
      <c r="H32" s="304"/>
      <c r="I32" s="304"/>
      <c r="J32" s="304"/>
    </row>
    <row r="33" spans="1:10" x14ac:dyDescent="0.2">
      <c r="A33" s="303"/>
      <c r="B33" s="449"/>
      <c r="C33" s="449"/>
      <c r="D33" s="449"/>
      <c r="E33" s="304"/>
      <c r="F33" s="304"/>
      <c r="G33" s="304"/>
      <c r="H33" s="304"/>
      <c r="I33" s="304"/>
      <c r="J33" s="304"/>
    </row>
    <row r="34" spans="1:10" x14ac:dyDescent="0.2">
      <c r="A34" s="278"/>
      <c r="B34" s="449"/>
      <c r="C34" s="449"/>
      <c r="D34" s="449"/>
      <c r="E34" s="304"/>
      <c r="F34" s="304"/>
      <c r="G34" s="304"/>
      <c r="H34" s="304"/>
      <c r="I34" s="304"/>
      <c r="J34" s="304"/>
    </row>
    <row r="35" spans="1:10" x14ac:dyDescent="0.2">
      <c r="A35" s="303"/>
      <c r="B35" s="449"/>
      <c r="C35" s="449"/>
      <c r="D35" s="449"/>
      <c r="E35" s="304"/>
      <c r="F35" s="304"/>
      <c r="G35" s="304"/>
      <c r="H35" s="304"/>
      <c r="I35" s="304"/>
      <c r="J35" s="304"/>
    </row>
    <row r="36" spans="1:10" x14ac:dyDescent="0.2">
      <c r="A36" s="303"/>
      <c r="B36" s="449"/>
      <c r="C36" s="449"/>
      <c r="D36" s="449"/>
      <c r="E36" s="304"/>
      <c r="F36" s="304"/>
      <c r="G36" s="304"/>
      <c r="H36" s="304"/>
      <c r="I36" s="304"/>
      <c r="J36" s="304"/>
    </row>
    <row r="37" spans="1:10" x14ac:dyDescent="0.2">
      <c r="A37" s="303"/>
      <c r="B37" s="449"/>
      <c r="C37" s="449"/>
      <c r="D37" s="449"/>
      <c r="E37" s="304"/>
      <c r="F37" s="304"/>
      <c r="G37" s="304"/>
      <c r="H37" s="304"/>
      <c r="I37" s="304"/>
      <c r="J37" s="304"/>
    </row>
    <row r="38" spans="1:10" x14ac:dyDescent="0.2">
      <c r="A38" s="303"/>
    </row>
  </sheetData>
  <sheetProtection password="CC43" sheet="1" objects="1" scenarios="1" formatCells="0" formatColumns="0" formatRows="0"/>
  <mergeCells count="22">
    <mergeCell ref="B25:D25"/>
    <mergeCell ref="B27:D27"/>
    <mergeCell ref="B28:D28"/>
    <mergeCell ref="AI6:AN6"/>
    <mergeCell ref="AO6:AT6"/>
    <mergeCell ref="AU6:AZ6"/>
    <mergeCell ref="BA6:BF6"/>
    <mergeCell ref="B6:D8"/>
    <mergeCell ref="E6:J6"/>
    <mergeCell ref="K6:P6"/>
    <mergeCell ref="Q6:V6"/>
    <mergeCell ref="W6:AB6"/>
    <mergeCell ref="AC6:AH6"/>
    <mergeCell ref="B29:D29"/>
    <mergeCell ref="B37:D37"/>
    <mergeCell ref="B31:D31"/>
    <mergeCell ref="B32:D32"/>
    <mergeCell ref="B33:D33"/>
    <mergeCell ref="B34:D34"/>
    <mergeCell ref="B35:D35"/>
    <mergeCell ref="B36:D36"/>
    <mergeCell ref="B30:D30"/>
  </mergeCells>
  <hyperlinks>
    <hyperlink ref="B4" location="הוראות!A1" display="חזרה"/>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6" max="37" man="1"/>
    <brk id="28" max="32" man="1"/>
    <brk id="40" max="37" man="1"/>
    <brk id="52" max="37" man="1"/>
    <brk id="58" max="32" man="1"/>
    <brk id="63" max="31"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
    <tabColor indexed="44"/>
  </sheetPr>
  <dimension ref="A1:Y3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21" customWidth="1"/>
    <col min="2" max="3" width="9.140625" style="121"/>
    <col min="4" max="4" width="17.7109375" style="121" customWidth="1"/>
    <col min="5" max="6" width="7.7109375" style="121" customWidth="1"/>
    <col min="7" max="7" width="7.28515625" style="121" customWidth="1"/>
    <col min="8" max="12" width="7.7109375" style="121" customWidth="1"/>
    <col min="13" max="13" width="7.140625" style="121" customWidth="1"/>
    <col min="14" max="16" width="7.7109375" style="121" customWidth="1"/>
    <col min="17" max="19" width="7.28515625" style="121" customWidth="1"/>
    <col min="20" max="20" width="7.140625" style="121" customWidth="1"/>
    <col min="21" max="21" width="8.7109375" style="121" customWidth="1"/>
    <col min="22" max="22" width="8.140625" style="121" customWidth="1"/>
    <col min="23" max="23" width="26.5703125" style="121" hidden="1" customWidth="1"/>
    <col min="24" max="24" width="6.28515625" style="121" hidden="1" customWidth="1"/>
    <col min="25" max="25" width="0" style="121" hidden="1" customWidth="1"/>
    <col min="26" max="16384" width="9.140625" style="121"/>
  </cols>
  <sheetData>
    <row r="1" spans="1:25" ht="18.75" x14ac:dyDescent="0.3">
      <c r="B1" s="158" t="str">
        <f>הוראות!B29</f>
        <v>נספח ב3 מדדי תביעות בקצבת נכות (א.כ.ע), ריסק מוות וקצבת שארים</v>
      </c>
    </row>
    <row r="2" spans="1:25" ht="20.25" x14ac:dyDescent="0.2">
      <c r="B2" s="184" t="str">
        <f>הוראות!B13</f>
        <v>ק.ה.ר הקרן השתלמות לרוקחים בע"מ</v>
      </c>
    </row>
    <row r="3" spans="1:25" ht="12.75" customHeight="1" x14ac:dyDescent="0.3">
      <c r="A3" s="268"/>
      <c r="B3" s="183" t="str">
        <f>CONCATENATE(הוראות!Z13,הוראות!F13)</f>
        <v>הנתונים ביחידות בודדות לשנת 2020</v>
      </c>
      <c r="C3" s="268"/>
      <c r="D3" s="268"/>
      <c r="E3" s="268"/>
      <c r="F3" s="268"/>
      <c r="G3" s="268"/>
      <c r="H3" s="268"/>
      <c r="I3" s="268"/>
      <c r="J3" s="268"/>
      <c r="K3" s="268"/>
      <c r="L3" s="268"/>
      <c r="M3" s="268"/>
      <c r="N3" s="268"/>
      <c r="O3" s="268"/>
      <c r="P3" s="268"/>
      <c r="Q3" s="268"/>
      <c r="R3" s="268"/>
      <c r="S3" s="268"/>
    </row>
    <row r="4" spans="1:25" ht="13.5" customHeight="1" x14ac:dyDescent="0.3">
      <c r="A4" s="158"/>
      <c r="B4" s="182" t="s">
        <v>425</v>
      </c>
    </row>
    <row r="6" spans="1:25" ht="13.5" thickBot="1" x14ac:dyDescent="0.25"/>
    <row r="7" spans="1:25" x14ac:dyDescent="0.2">
      <c r="A7" s="269"/>
      <c r="B7" s="455" t="s">
        <v>179</v>
      </c>
      <c r="C7" s="440"/>
      <c r="D7" s="440"/>
      <c r="E7" s="452" t="s">
        <v>140</v>
      </c>
      <c r="F7" s="453"/>
      <c r="G7" s="453"/>
      <c r="H7" s="453"/>
      <c r="I7" s="453"/>
      <c r="J7" s="454"/>
      <c r="K7" s="452" t="s">
        <v>141</v>
      </c>
      <c r="L7" s="453"/>
      <c r="M7" s="453"/>
      <c r="N7" s="453"/>
      <c r="O7" s="453"/>
      <c r="P7" s="454"/>
      <c r="Q7" s="452" t="s">
        <v>142</v>
      </c>
      <c r="R7" s="453"/>
      <c r="S7" s="453"/>
      <c r="T7" s="453"/>
      <c r="U7" s="453"/>
      <c r="V7" s="454"/>
    </row>
    <row r="8" spans="1:25" ht="25.5" customHeight="1" x14ac:dyDescent="0.2">
      <c r="A8" s="270"/>
      <c r="B8" s="442"/>
      <c r="C8" s="442"/>
      <c r="D8" s="442"/>
      <c r="E8" s="189" t="s">
        <v>182</v>
      </c>
      <c r="F8" s="47" t="s">
        <v>40</v>
      </c>
      <c r="G8" s="47" t="s">
        <v>394</v>
      </c>
      <c r="H8" s="47" t="s">
        <v>395</v>
      </c>
      <c r="I8" s="47" t="s">
        <v>396</v>
      </c>
      <c r="J8" s="160" t="s">
        <v>41</v>
      </c>
      <c r="K8" s="189" t="s">
        <v>182</v>
      </c>
      <c r="L8" s="47" t="s">
        <v>40</v>
      </c>
      <c r="M8" s="47" t="s">
        <v>394</v>
      </c>
      <c r="N8" s="47" t="s">
        <v>395</v>
      </c>
      <c r="O8" s="47" t="s">
        <v>396</v>
      </c>
      <c r="P8" s="160" t="s">
        <v>41</v>
      </c>
      <c r="Q8" s="189" t="s">
        <v>182</v>
      </c>
      <c r="R8" s="47" t="s">
        <v>40</v>
      </c>
      <c r="S8" s="47" t="s">
        <v>394</v>
      </c>
      <c r="T8" s="47" t="s">
        <v>395</v>
      </c>
      <c r="U8" s="47" t="s">
        <v>396</v>
      </c>
      <c r="V8" s="191" t="s">
        <v>41</v>
      </c>
    </row>
    <row r="9" spans="1:25" ht="13.5" thickBot="1" x14ac:dyDescent="0.25">
      <c r="A9" s="271"/>
      <c r="B9" s="444"/>
      <c r="C9" s="444"/>
      <c r="D9" s="444"/>
      <c r="E9" s="193" t="s">
        <v>42</v>
      </c>
      <c r="F9" s="194" t="s">
        <v>43</v>
      </c>
      <c r="G9" s="195" t="s">
        <v>44</v>
      </c>
      <c r="H9" s="195" t="s">
        <v>45</v>
      </c>
      <c r="I9" s="195" t="s">
        <v>46</v>
      </c>
      <c r="J9" s="196" t="s">
        <v>47</v>
      </c>
      <c r="K9" s="193" t="s">
        <v>48</v>
      </c>
      <c r="L9" s="194" t="s">
        <v>49</v>
      </c>
      <c r="M9" s="195" t="s">
        <v>50</v>
      </c>
      <c r="N9" s="195" t="s">
        <v>51</v>
      </c>
      <c r="O9" s="195" t="s">
        <v>52</v>
      </c>
      <c r="P9" s="196" t="s">
        <v>53</v>
      </c>
      <c r="Q9" s="193" t="s">
        <v>54</v>
      </c>
      <c r="R9" s="194" t="s">
        <v>55</v>
      </c>
      <c r="S9" s="195" t="s">
        <v>56</v>
      </c>
      <c r="T9" s="195" t="s">
        <v>57</v>
      </c>
      <c r="U9" s="195" t="s">
        <v>58</v>
      </c>
      <c r="V9" s="196" t="s">
        <v>59</v>
      </c>
      <c r="W9" s="121" t="s">
        <v>63</v>
      </c>
      <c r="X9" s="121" t="s">
        <v>64</v>
      </c>
      <c r="Y9" s="121" t="s">
        <v>65</v>
      </c>
    </row>
    <row r="10" spans="1:25" x14ac:dyDescent="0.2">
      <c r="A10" s="271" t="s">
        <v>72</v>
      </c>
      <c r="B10" s="461" t="s">
        <v>73</v>
      </c>
      <c r="C10" s="462"/>
      <c r="D10" s="462"/>
      <c r="E10" s="109"/>
      <c r="F10" s="110"/>
      <c r="G10" s="111"/>
      <c r="H10" s="111"/>
      <c r="I10" s="111"/>
      <c r="J10" s="112"/>
      <c r="K10" s="109"/>
      <c r="L10" s="110"/>
      <c r="M10" s="111"/>
      <c r="N10" s="111"/>
      <c r="O10" s="111"/>
      <c r="P10" s="112"/>
      <c r="Q10" s="109"/>
      <c r="R10" s="110"/>
      <c r="S10" s="111"/>
      <c r="T10" s="111"/>
      <c r="U10" s="111"/>
      <c r="V10" s="113"/>
    </row>
    <row r="11" spans="1:25" x14ac:dyDescent="0.2">
      <c r="A11" s="202">
        <v>3</v>
      </c>
      <c r="B11" s="203" t="s">
        <v>526</v>
      </c>
      <c r="C11" s="272"/>
      <c r="D11" s="273"/>
      <c r="E11" s="78">
        <f>SUM(F11:J11)</f>
        <v>0</v>
      </c>
      <c r="F11" s="79">
        <f>IF((' פנסיוני א3'!D12+' פנסיוני א3'!K12+' פנסיוני א3'!E12+' פנסיוני א3'!L12+' פנסיוני א3'!D13+' פנסיוני א3'!K13+' פנסיוני א3'!E13+' פנסיוני א3'!L13)=0,0,(' פנסיוני א3'!D12+' פנסיוני א3'!K12+' פנסיוני א3'!E12+' פנסיוני א3'!L12+' פנסיוני א3'!D13+' פנסיוני א3'!K13+' פנסיוני א3'!E13+' פנסיוני א3'!L13)/(' פנסיוני א3'!$C$17+' פנסיוני א3'!$J$17))</f>
        <v>0</v>
      </c>
      <c r="G11" s="79">
        <f>IF((' פנסיוני א3'!F12+' פנסיוני א3'!M12+' פנסיוני א3'!F13+' פנסיוני א3'!M13)=0,0,(' פנסיוני א3'!F12+' פנסיוני א3'!M12+' פנסיוני א3'!F13+' פנסיוני א3'!M13)/(' פנסיוני א3'!$C$17+' פנסיוני א3'!$J$17))</f>
        <v>0</v>
      </c>
      <c r="H11" s="79">
        <f>IF((' פנסיוני א3'!G12+' פנסיוני א3'!N12+' פנסיוני א3'!G13+' פנסיוני א3'!N13)=0,0,(' פנסיוני א3'!G12+' פנסיוני א3'!N12+' פנסיוני א3'!G13+' פנסיוני א3'!N13)/(' פנסיוני א3'!$C$17+' פנסיוני א3'!$J$17))</f>
        <v>0</v>
      </c>
      <c r="I11" s="79">
        <f>IF((' פנסיוני א3'!H12+' פנסיוני א3'!O12+' פנסיוני א3'!H13+' פנסיוני א3'!O13)=0,0,(' פנסיוני א3'!H12+' פנסיוני א3'!O12+' פנסיוני א3'!H13+' פנסיוני א3'!O13)/(' פנסיוני א3'!$C$17+' פנסיוני א3'!$J$17))</f>
        <v>0</v>
      </c>
      <c r="J11" s="79">
        <f>IF((' פנסיוני א3'!I12+' פנסיוני א3'!P12+' פנסיוני א3'!I13+' פנסיוני א3'!P13)=0,0,(' פנסיוני א3'!I12+' פנסיוני א3'!P12+' פנסיוני א3'!I13+' פנסיוני א3'!P13)/(' פנסיוני א3'!$C$17+' פנסיוני א3'!$J$17))</f>
        <v>0</v>
      </c>
      <c r="K11" s="78">
        <f>SUM(L11:P11)</f>
        <v>0</v>
      </c>
      <c r="L11" s="79">
        <f>IF((' פנסיוני א3'!R12+' פנסיוני א3'!Y12+' פנסיוני א3'!S12+' פנסיוני א3'!Z12+' פנסיוני א3'!R13+' פנסיוני א3'!Y13+' פנסיוני א3'!S13+' פנסיוני א3'!Z13)=0,0,(' פנסיוני א3'!R12+' פנסיוני א3'!Y12+' פנסיוני א3'!S12+' פנסיוני א3'!Z12+' פנסיוני א3'!R13+' פנסיוני א3'!Y13+' פנסיוני א3'!S13+' פנסיוני א3'!Z13)/(' פנסיוני א3'!$Q$17+' פנסיוני א3'!$X$17))</f>
        <v>0</v>
      </c>
      <c r="M11" s="79">
        <f>IF((' פנסיוני א3'!T12+' פנסיוני א3'!AA12+' פנסיוני א3'!T13+' פנסיוני א3'!AA13)=0,0,(' פנסיוני א3'!T12+' פנסיוני א3'!AA12+' פנסיוני א3'!T13+' פנסיוני א3'!AA13)/(' פנסיוני א3'!$Q$17+' פנסיוני א3'!$X$17))</f>
        <v>0</v>
      </c>
      <c r="N11" s="79">
        <f>IF((' פנסיוני א3'!U12+' פנסיוני א3'!AB12+' פנסיוני א3'!U13+' פנסיוני א3'!AB13)=0,0,(' פנסיוני א3'!U12+' פנסיוני א3'!AB12+' פנסיוני א3'!U13+' פנסיוני א3'!AB13)/(' פנסיוני א3'!$Q$17+' פנסיוני א3'!$X$17))</f>
        <v>0</v>
      </c>
      <c r="O11" s="79">
        <f>IF((' פנסיוני א3'!V12+' פנסיוני א3'!AC12+' פנסיוני א3'!V13+' פנסיוני א3'!AC13)=0,0,(' פנסיוני א3'!V12+' פנסיוני א3'!AC12+' פנסיוני א3'!V13+' פנסיוני א3'!AC13)/(' פנסיוני א3'!$Q$17+' פנסיוני א3'!$X$17))</f>
        <v>0</v>
      </c>
      <c r="P11" s="79">
        <f>IF((' פנסיוני א3'!W12+' פנסיוני א3'!AD12+' פנסיוני א3'!W13+' פנסיוני א3'!AD13)=0,0,(' פנסיוני א3'!W12+' פנסיוני א3'!AD12+' פנסיוני א3'!W13+' פנסיוני א3'!AD13)/(' פנסיוני א3'!$Q$17+' פנסיוני א3'!$X$17))</f>
        <v>0</v>
      </c>
      <c r="Q11" s="78">
        <f>SUM(R11:V11)</f>
        <v>0</v>
      </c>
      <c r="R11" s="79">
        <f>IF(' פנסיוני א3'!AF12+' פנסיוני א3'!AG12+' פנסיוני א3'!AF13+' פנסיוני א3'!AG13=0,0,(' פנסיוני א3'!AF12+' פנסיוני א3'!AG12+' פנסיוני א3'!AF13+' פנסיוני א3'!AG13)/' פנסיוני א3'!$AE$17)</f>
        <v>0</v>
      </c>
      <c r="S11" s="79">
        <f>IF(' פנסיוני א3'!AH12+' פנסיוני א3'!AH13=0,0,(' פנסיוני א3'!AH12+' פנסיוני א3'!AH13)/' פנסיוני א3'!$AE$17)</f>
        <v>0</v>
      </c>
      <c r="T11" s="79">
        <f>IF(' פנסיוני א3'!AI12+' פנסיוני א3'!AI13=0,0,(' פנסיוני א3'!AI12+' פנסיוני א3'!AI13)/' פנסיוני א3'!$AE$17)</f>
        <v>0</v>
      </c>
      <c r="U11" s="79">
        <f>IF(' פנסיוני א3'!AJ12+' פנסיוני א3'!AJ13=0,0,(' פנסיוני א3'!AJ12+' פנסיוני א3'!AJ13)/' פנסיוני א3'!$AE$17)</f>
        <v>0</v>
      </c>
      <c r="V11" s="81">
        <f>IF(' פנסיוני א3'!AK12+' פנסיוני א3'!AK13=0,0,(' פנסיוני א3'!AK12+' פנסיוני א3'!AK13)/' פנסיוני א3'!$AE$17)</f>
        <v>0</v>
      </c>
    </row>
    <row r="12" spans="1:25" x14ac:dyDescent="0.2">
      <c r="A12" s="202">
        <v>4</v>
      </c>
      <c r="B12" s="203" t="s">
        <v>77</v>
      </c>
      <c r="C12" s="272"/>
      <c r="D12" s="273"/>
      <c r="E12" s="78">
        <f>SUM(F12:J12)</f>
        <v>0</v>
      </c>
      <c r="F12" s="79">
        <f>IF((' פנסיוני א3'!D14+' פנסיוני א3'!K14+' פנסיוני א3'!E14+' פנסיוני א3'!L14)=0,0,(' פנסיוני א3'!D14+' פנסיוני א3'!K14+' פנסיוני א3'!E14+' פנסיוני א3'!L14)/(' פנסיוני א3'!$C$17+' פנסיוני א3'!$J$17))</f>
        <v>0</v>
      </c>
      <c r="G12" s="79">
        <f>IF((' פנסיוני א3'!F14+' פנסיוני א3'!M14)=0,0,(' פנסיוני א3'!F14+' פנסיוני א3'!M14)/(' פנסיוני א3'!$C$17+' פנסיוני א3'!$J$17))</f>
        <v>0</v>
      </c>
      <c r="H12" s="79">
        <f>IF((' פנסיוני א3'!G14+' פנסיוני א3'!N14)=0,0,(' פנסיוני א3'!G14+' פנסיוני א3'!N14)/(' פנסיוני א3'!$C$17+' פנסיוני א3'!$J$17))</f>
        <v>0</v>
      </c>
      <c r="I12" s="79">
        <f>IF((' פנסיוני א3'!H14+' פנסיוני א3'!O14)=0,0,(' פנסיוני א3'!H14+' פנסיוני א3'!O14)/(' פנסיוני א3'!$C$17+' פנסיוני א3'!$J$17))</f>
        <v>0</v>
      </c>
      <c r="J12" s="79">
        <f>IF((' פנסיוני א3'!I14+' פנסיוני א3'!P14)=0,0,(' פנסיוני א3'!I14+' פנסיוני א3'!P14)/(' פנסיוני א3'!$C$17+' פנסיוני א3'!$J$17))</f>
        <v>0</v>
      </c>
      <c r="K12" s="78">
        <f>SUM(L12:P12)</f>
        <v>0</v>
      </c>
      <c r="L12" s="79">
        <f>IF((' פנסיוני א3'!R14+' פנסיוני א3'!Y14+' פנסיוני א3'!S14+' פנסיוני א3'!Z14)=0,0,(' פנסיוני א3'!R14+' פנסיוני א3'!Y14+' פנסיוני א3'!S14+' פנסיוני א3'!Z14)/(' פנסיוני א3'!$Q$17+' פנסיוני א3'!$X$17))</f>
        <v>0</v>
      </c>
      <c r="M12" s="79">
        <f>IF((' פנסיוני א3'!T14+' פנסיוני א3'!AA14)=0,0,(' פנסיוני א3'!T14+' פנסיוני א3'!AA14)/(' פנסיוני א3'!$Q$17+' פנסיוני א3'!$X$17))</f>
        <v>0</v>
      </c>
      <c r="N12" s="79">
        <f>IF((' פנסיוני א3'!U14+' פנסיוני א3'!AB14)=0,0,(' פנסיוני א3'!U14+' פנסיוני א3'!AB14)/(' פנסיוני א3'!$Q$17+' פנסיוני א3'!$X$17))</f>
        <v>0</v>
      </c>
      <c r="O12" s="79">
        <f>IF((' פנסיוני א3'!V14+' פנסיוני א3'!AC14)=0,0,(' פנסיוני א3'!V14+' פנסיוני א3'!AC14)/(' פנסיוני א3'!$Q$17+' פנסיוני א3'!$X$17))</f>
        <v>0</v>
      </c>
      <c r="P12" s="79">
        <f>IF((' פנסיוני א3'!W14+' פנסיוני א3'!AD14)=0,0,(' פנסיוני א3'!W14+' פנסיוני א3'!AD14)/(' פנסיוני א3'!$Q$17+' פנסיוני א3'!$X$17))</f>
        <v>0</v>
      </c>
      <c r="Q12" s="78">
        <f>SUM(R12:V12)</f>
        <v>0</v>
      </c>
      <c r="R12" s="79">
        <f>IF(' פנסיוני א3'!AF14+' פנסיוני א3'!AG14=0,0,(' פנסיוני א3'!AF14+' פנסיוני א3'!AG14)/' פנסיוני א3'!$AE$17)</f>
        <v>0</v>
      </c>
      <c r="S12" s="79">
        <f>IF(' פנסיוני א3'!AH14=0,0,' פנסיוני א3'!AH14/' פנסיוני א3'!$AE$17)</f>
        <v>0</v>
      </c>
      <c r="T12" s="79">
        <f>IF(' פנסיוני א3'!AI14=0,0,' פנסיוני א3'!AI14/' פנסיוני א3'!$AE$17)</f>
        <v>0</v>
      </c>
      <c r="U12" s="79">
        <f>IF(' פנסיוני א3'!AJ14=0,0,' פנסיוני א3'!AJ14/' פנסיוני א3'!$AE$17)</f>
        <v>0</v>
      </c>
      <c r="V12" s="81">
        <f>IF(' פנסיוני א3'!AK14=0,0,' פנסיוני א3'!AK14/' פנסיוני א3'!$AE$17)</f>
        <v>0</v>
      </c>
    </row>
    <row r="13" spans="1:25" x14ac:dyDescent="0.2">
      <c r="A13" s="202">
        <v>5</v>
      </c>
      <c r="B13" s="306" t="s">
        <v>78</v>
      </c>
      <c r="C13" s="307"/>
      <c r="D13" s="307"/>
      <c r="E13" s="78">
        <f>SUM(F13:J13)</f>
        <v>0</v>
      </c>
      <c r="F13" s="79">
        <f>IF((' פנסיוני א3'!D15+' פנסיוני א3'!K15+' פנסיוני א3'!E15+' פנסיוני א3'!L15)=0,0,(' פנסיוני א3'!D15+' פנסיוני א3'!K15+' פנסיוני א3'!E15+' פנסיוני א3'!L15)/(' פנסיוני א3'!$C$17+' פנסיוני א3'!$J$17))</f>
        <v>0</v>
      </c>
      <c r="G13" s="79">
        <f>IF((' פנסיוני א3'!F15+' פנסיוני א3'!M15)=0,0,(' פנסיוני א3'!F15+' פנסיוני א3'!M15)/(' פנסיוני א3'!$C$17+' פנסיוני א3'!$J$17))</f>
        <v>0</v>
      </c>
      <c r="H13" s="79">
        <f>IF((' פנסיוני א3'!G15+' פנסיוני א3'!N15)=0,0,(' פנסיוני א3'!G15+' פנסיוני א3'!N15)/(' פנסיוני א3'!$C$17+' פנסיוני א3'!$J$17))</f>
        <v>0</v>
      </c>
      <c r="I13" s="79">
        <f>IF((' פנסיוני א3'!H15+' פנסיוני א3'!O15)=0,0,(' פנסיוני א3'!H15+' פנסיוני א3'!O15)/(' פנסיוני א3'!$C$17+' פנסיוני א3'!$J$17))</f>
        <v>0</v>
      </c>
      <c r="J13" s="79">
        <f>IF((' פנסיוני א3'!I15+' פנסיוני א3'!P15)=0,0,(' פנסיוני א3'!I15+' פנסיוני א3'!P15)/(' פנסיוני א3'!$C$17+' פנסיוני א3'!$J$17))</f>
        <v>0</v>
      </c>
      <c r="K13" s="78">
        <f>SUM(L13:P13)</f>
        <v>0</v>
      </c>
      <c r="L13" s="79">
        <f>IF((' פנסיוני א3'!R15+' פנסיוני א3'!Y15+' פנסיוני א3'!S15+' פנסיוני א3'!Z15)=0,0,(' פנסיוני א3'!R15+' פנסיוני א3'!Y15+' פנסיוני א3'!S15+' פנסיוני א3'!Z15)/(' פנסיוני א3'!$Q$17+' פנסיוני א3'!$X$17))</f>
        <v>0</v>
      </c>
      <c r="M13" s="79">
        <f>IF((' פנסיוני א3'!T15+' פנסיוני א3'!AA15)=0,0,(' פנסיוני א3'!T15+' פנסיוני א3'!AA15)/(' פנסיוני א3'!$Q$17+' פנסיוני א3'!$X$17))</f>
        <v>0</v>
      </c>
      <c r="N13" s="79">
        <f>IF((' פנסיוני א3'!U15+' פנסיוני א3'!AB15)=0,0,(' פנסיוני א3'!U15+' פנסיוני א3'!AB15)/(' פנסיוני א3'!$Q$17+' פנסיוני א3'!$X$17))</f>
        <v>0</v>
      </c>
      <c r="O13" s="79">
        <f>IF((' פנסיוני א3'!V15+' פנסיוני א3'!AC15)=0,0,(' פנסיוני א3'!V15+' פנסיוני א3'!AC15)/(' פנסיוני א3'!$Q$17+' פנסיוני א3'!$X$17))</f>
        <v>0</v>
      </c>
      <c r="P13" s="79">
        <f>IF((' פנסיוני א3'!W15+' פנסיוני א3'!AD15)=0,0,(' פנסיוני א3'!W15+' פנסיוני א3'!AD15)/(' פנסיוני א3'!$Q$17+' פנסיוני א3'!$X$17))</f>
        <v>0</v>
      </c>
      <c r="Q13" s="78">
        <f>SUM(R13:V13)</f>
        <v>0</v>
      </c>
      <c r="R13" s="79">
        <f>IF(' פנסיוני א3'!AF15+' פנסיוני א3'!AG15=0,0,(' פנסיוני א3'!AF15+' פנסיוני א3'!AG15)/' פנסיוני א3'!$AE$17)</f>
        <v>0</v>
      </c>
      <c r="S13" s="79">
        <f>IF(' פנסיוני א3'!AH15=0,0,' פנסיוני א3'!AH15/' פנסיוני א3'!$AE$17)</f>
        <v>0</v>
      </c>
      <c r="T13" s="79">
        <f>IF(' פנסיוני א3'!AI15=0,0,' פנסיוני א3'!AI15/' פנסיוני א3'!$AE$17)</f>
        <v>0</v>
      </c>
      <c r="U13" s="79">
        <f>IF(' פנסיוני א3'!AJ15=0,0,' פנסיוני א3'!AJ15/' פנסיוני א3'!$AE$17)</f>
        <v>0</v>
      </c>
      <c r="V13" s="81">
        <f>IF(' פנסיוני א3'!AK15=0,0,' פנסיוני א3'!AK15/' פנסיוני א3'!$AE$17)</f>
        <v>0</v>
      </c>
    </row>
    <row r="14" spans="1:25" x14ac:dyDescent="0.2">
      <c r="A14" s="202">
        <v>6</v>
      </c>
      <c r="B14" s="306" t="s">
        <v>79</v>
      </c>
      <c r="C14" s="307"/>
      <c r="D14" s="307"/>
      <c r="E14" s="78">
        <f>SUM(F14:J14)</f>
        <v>0</v>
      </c>
      <c r="F14" s="79">
        <f>IF((' פנסיוני א3'!D16+' פנסיוני א3'!K16+' פנסיוני א3'!E16+' פנסיוני א3'!L16)=0,0,(' פנסיוני א3'!D16+' פנסיוני א3'!K16+' פנסיוני א3'!E16+' פנסיוני א3'!L16)/(' פנסיוני א3'!$C$17+' פנסיוני א3'!$J$17))</f>
        <v>0</v>
      </c>
      <c r="G14" s="79">
        <f>IF((' פנסיוני א3'!F16+' פנסיוני א3'!M16)=0,0,(' פנסיוני א3'!F16+' פנסיוני א3'!M16)/(' פנסיוני א3'!$C$17+' פנסיוני א3'!$J$17))</f>
        <v>0</v>
      </c>
      <c r="H14" s="79">
        <f>IF((' פנסיוני א3'!G16+' פנסיוני א3'!N16)=0,0,(' פנסיוני א3'!G16+' פנסיוני א3'!N16)/(' פנסיוני א3'!$C$17+' פנסיוני א3'!$J$17))</f>
        <v>0</v>
      </c>
      <c r="I14" s="79">
        <f>IF((' פנסיוני א3'!H16+' פנסיוני א3'!O16)=0,0,(' פנסיוני א3'!H16+' פנסיוני א3'!O16)/(' פנסיוני א3'!$C$17+' פנסיוני א3'!$J$17))</f>
        <v>0</v>
      </c>
      <c r="J14" s="79">
        <f>IF((' פנסיוני א3'!I16+' פנסיוני א3'!P16)=0,0,(' פנסיוני א3'!I16+' פנסיוני א3'!P16)/(' פנסיוני א3'!$C$17+' פנסיוני א3'!$J$17))</f>
        <v>0</v>
      </c>
      <c r="K14" s="78">
        <f>SUM(L14:P14)</f>
        <v>0</v>
      </c>
      <c r="L14" s="79">
        <f>IF((' פנסיוני א3'!R16+' פנסיוני א3'!Y16+' פנסיוני א3'!S16+' פנסיוני א3'!Z16)=0,0,(' פנסיוני א3'!R16+' פנסיוני א3'!Y16+' פנסיוני א3'!S16+' פנסיוני א3'!Z16)/(' פנסיוני א3'!$Q$17+' פנסיוני א3'!$X$17))</f>
        <v>0</v>
      </c>
      <c r="M14" s="79">
        <f>IF((' פנסיוני א3'!T16+' פנסיוני א3'!AA16)=0,0,(' פנסיוני א3'!T16+' פנסיוני א3'!AA16)/(' פנסיוני א3'!$Q$17+' פנסיוני א3'!$X$17))</f>
        <v>0</v>
      </c>
      <c r="N14" s="79">
        <f>IF((' פנסיוני א3'!U16+' פנסיוני א3'!AB16)=0,0,(' פנסיוני א3'!U16+' פנסיוני א3'!AB16)/(' פנסיוני א3'!$Q$17+' פנסיוני א3'!$X$17))</f>
        <v>0</v>
      </c>
      <c r="O14" s="79">
        <f>IF((' פנסיוני א3'!V16+' פנסיוני א3'!AC16)=0,0,(' פנסיוני א3'!V16+' פנסיוני א3'!AC16)/(' פנסיוני א3'!$Q$17+' פנסיוני א3'!$X$17))</f>
        <v>0</v>
      </c>
      <c r="P14" s="79">
        <f>IF((' פנסיוני א3'!W16+' פנסיוני א3'!AD16)=0,0,(' פנסיוני א3'!W16+' פנסיוני א3'!AD16)/(' פנסיוני א3'!$Q$17+' פנסיוני א3'!$X$17))</f>
        <v>0</v>
      </c>
      <c r="Q14" s="78">
        <f>SUM(R14:V14)</f>
        <v>0</v>
      </c>
      <c r="R14" s="79">
        <f>IF(' פנסיוני א3'!AF16+' פנסיוני א3'!AG16=0,0,(' פנסיוני א3'!AF16+' פנסיוני א3'!AG16)/' פנסיוני א3'!$AE$17)</f>
        <v>0</v>
      </c>
      <c r="S14" s="79">
        <f>IF(' פנסיוני א3'!AH16=0,0,' פנסיוני א3'!AH16/' פנסיוני א3'!$AE$17)</f>
        <v>0</v>
      </c>
      <c r="T14" s="79">
        <f>IF(' פנסיוני א3'!AI16=0,0,' פנסיוני א3'!AI16/' פנסיוני א3'!$AE$17)</f>
        <v>0</v>
      </c>
      <c r="U14" s="79">
        <f>IF(' פנסיוני א3'!AJ16=0,0,' פנסיוני א3'!AJ16/' פנסיוני א3'!$AE$17)</f>
        <v>0</v>
      </c>
      <c r="V14" s="81">
        <f>IF(' פנסיוני א3'!AK16=0,0,' פנסיוני א3'!AK16/' פנסיוני א3'!$AE$17)</f>
        <v>0</v>
      </c>
    </row>
    <row r="15" spans="1:25" x14ac:dyDescent="0.2">
      <c r="A15" s="202">
        <v>7</v>
      </c>
      <c r="B15" s="466" t="s">
        <v>183</v>
      </c>
      <c r="C15" s="467"/>
      <c r="D15" s="467"/>
      <c r="E15" s="78">
        <f t="shared" ref="E15:V15" si="0">SUM(E11:E14)</f>
        <v>0</v>
      </c>
      <c r="F15" s="92">
        <f t="shared" si="0"/>
        <v>0</v>
      </c>
      <c r="G15" s="92">
        <f t="shared" si="0"/>
        <v>0</v>
      </c>
      <c r="H15" s="92">
        <f t="shared" si="0"/>
        <v>0</v>
      </c>
      <c r="I15" s="92">
        <f t="shared" si="0"/>
        <v>0</v>
      </c>
      <c r="J15" s="83">
        <f t="shared" si="0"/>
        <v>0</v>
      </c>
      <c r="K15" s="78">
        <f t="shared" si="0"/>
        <v>0</v>
      </c>
      <c r="L15" s="92">
        <f t="shared" si="0"/>
        <v>0</v>
      </c>
      <c r="M15" s="92">
        <f t="shared" si="0"/>
        <v>0</v>
      </c>
      <c r="N15" s="92">
        <f t="shared" si="0"/>
        <v>0</v>
      </c>
      <c r="O15" s="92">
        <f t="shared" si="0"/>
        <v>0</v>
      </c>
      <c r="P15" s="83">
        <f t="shared" si="0"/>
        <v>0</v>
      </c>
      <c r="Q15" s="78">
        <f t="shared" si="0"/>
        <v>0</v>
      </c>
      <c r="R15" s="92">
        <f t="shared" si="0"/>
        <v>0</v>
      </c>
      <c r="S15" s="92">
        <f t="shared" si="0"/>
        <v>0</v>
      </c>
      <c r="T15" s="92">
        <f t="shared" si="0"/>
        <v>0</v>
      </c>
      <c r="U15" s="92">
        <f t="shared" si="0"/>
        <v>0</v>
      </c>
      <c r="V15" s="83">
        <f t="shared" si="0"/>
        <v>0</v>
      </c>
    </row>
    <row r="16" spans="1:25" x14ac:dyDescent="0.2">
      <c r="A16" s="205" t="s">
        <v>80</v>
      </c>
      <c r="B16" s="475" t="s">
        <v>184</v>
      </c>
      <c r="C16" s="476"/>
      <c r="D16" s="476"/>
      <c r="E16" s="86"/>
      <c r="F16" s="87"/>
      <c r="G16" s="88"/>
      <c r="H16" s="88"/>
      <c r="I16" s="88"/>
      <c r="J16" s="89"/>
      <c r="K16" s="86"/>
      <c r="L16" s="87"/>
      <c r="M16" s="88"/>
      <c r="N16" s="88"/>
      <c r="O16" s="88"/>
      <c r="P16" s="89"/>
      <c r="Q16" s="86"/>
      <c r="R16" s="87"/>
      <c r="S16" s="88"/>
      <c r="T16" s="88"/>
      <c r="U16" s="88"/>
      <c r="V16" s="89"/>
    </row>
    <row r="17" spans="1:22" x14ac:dyDescent="0.2">
      <c r="A17" s="202">
        <v>1</v>
      </c>
      <c r="B17" s="463" t="s">
        <v>76</v>
      </c>
      <c r="C17" s="464"/>
      <c r="D17" s="465"/>
      <c r="E17" s="78">
        <f>SUM(F17:J17)</f>
        <v>0</v>
      </c>
      <c r="F17" s="79">
        <f>IF((' פנסיוני א3'!D20+' פנסיוני א3'!K20+' פנסיוני א3'!E20+' פנסיוני א3'!L20+' פנסיוני א3'!E20+' פנסיוני א3'!L20)=0,0,(' פנסיוני א3'!D20+' פנסיוני א3'!K20+' פנסיוני א3'!E20+' פנסיוני א3'!L20)/(' פנסיוני א3'!$C$22+' פנסיוני א3'!$J$22))</f>
        <v>0</v>
      </c>
      <c r="G17" s="79">
        <f>IF((' פנסיוני א3'!F20+' פנסיוני א3'!M20)=0,0,(' פנסיוני א3'!F20+' פנסיוני א3'!M20)/(' פנסיוני א3'!$C$22+' פנסיוני א3'!$J$22))</f>
        <v>0</v>
      </c>
      <c r="H17" s="79">
        <f>IF((' פנסיוני א3'!G20+' פנסיוני א3'!N20)=0,0,(' פנסיוני א3'!G20+' פנסיוני א3'!N20)/(' פנסיוני א3'!$C$22+' פנסיוני א3'!$J$22))</f>
        <v>0</v>
      </c>
      <c r="I17" s="79">
        <f>IF((' פנסיוני א3'!H20+' פנסיוני א3'!O20)=0,0,(' פנסיוני א3'!H20+' פנסיוני א3'!O20)/(' פנסיוני א3'!$C$22+' פנסיוני א3'!$J$22))</f>
        <v>0</v>
      </c>
      <c r="J17" s="79">
        <f>IF((' פנסיוני א3'!I20+' פנסיוני א3'!P20)=0,0,(' פנסיוני א3'!I20+' פנסיוני א3'!P20)/(' פנסיוני א3'!$C$22+' פנסיוני א3'!$J$22))</f>
        <v>0</v>
      </c>
      <c r="K17" s="78">
        <f>SUM(L17:P17)</f>
        <v>0</v>
      </c>
      <c r="L17" s="79">
        <f>IF((' פנסיוני א3'!R20+' פנסיוני א3'!Y20+' פנסיוני א3'!S20+' פנסיוני א3'!Z20)=0,0,(' פנסיוני א3'!R20+' פנסיוני א3'!Y20+' פנסיוני א3'!S20+' פנסיוני א3'!Z20)/(' פנסיוני א3'!$Q$22+' פנסיוני א3'!$X$22))</f>
        <v>0</v>
      </c>
      <c r="M17" s="79">
        <f>IF((' פנסיוני א3'!T20+' פנסיוני א3'!AA20)=0,0,(' פנסיוני א3'!T20+' פנסיוני א3'!AA20)/(' פנסיוני א3'!$Q$22+' פנסיוני א3'!$X$22))</f>
        <v>0</v>
      </c>
      <c r="N17" s="79">
        <f>IF((' פנסיוני א3'!U20+' פנסיוני א3'!AB20)=0,0,(' פנסיוני א3'!U20+' פנסיוני א3'!AB20)/(' פנסיוני א3'!$Q$22+' פנסיוני א3'!$X$22))</f>
        <v>0</v>
      </c>
      <c r="O17" s="79">
        <f>IF((' פנסיוני א3'!V20+' פנסיוני א3'!AC20)=0,0,(' פנסיוני א3'!V20+' פנסיוני א3'!AC20)/(' פנסיוני א3'!$Q$22+' פנסיוני א3'!$X$22))</f>
        <v>0</v>
      </c>
      <c r="P17" s="79">
        <f>IF((' פנסיוני א3'!W20+' פנסיוני א3'!AD20)=0,0,(' פנסיוני א3'!W20+' פנסיוני א3'!AD20)/(' פנסיוני א3'!$Q$22+' פנסיוני א3'!$X$22))</f>
        <v>0</v>
      </c>
      <c r="Q17" s="78">
        <f>SUM(R17:V17)</f>
        <v>0</v>
      </c>
      <c r="R17" s="79">
        <f>IF(' פנסיוני א3'!AF20+' פנסיוני א3'!AG20=0,0,(' פנסיוני א3'!AF20+' פנסיוני א3'!AG20)/' פנסיוני א3'!$AE$22)</f>
        <v>0</v>
      </c>
      <c r="S17" s="79">
        <f>IF(' פנסיוני א3'!AH20=0,0,' פנסיוני א3'!AH20/' פנסיוני א3'!$AE$22)</f>
        <v>0</v>
      </c>
      <c r="T17" s="79">
        <f>IF(' פנסיוני א3'!AI20=0,0,' פנסיוני א3'!AI20/' פנסיוני א3'!$AE$22)</f>
        <v>0</v>
      </c>
      <c r="U17" s="79">
        <f>IF(' פנסיוני א3'!AJ20=0,0,' פנסיוני א3'!AJ20/' פנסיוני א3'!$AE$22)</f>
        <v>0</v>
      </c>
      <c r="V17" s="81">
        <f>IF(' פנסיוני א3'!AK20=0,0,' פנסיוני א3'!AK20/' פנסיוני א3'!$AE$22)</f>
        <v>0</v>
      </c>
    </row>
    <row r="18" spans="1:22" x14ac:dyDescent="0.2">
      <c r="A18" s="202">
        <v>2</v>
      </c>
      <c r="B18" s="463" t="s">
        <v>77</v>
      </c>
      <c r="C18" s="464"/>
      <c r="D18" s="465"/>
      <c r="E18" s="78">
        <f>SUM(F18:J18)</f>
        <v>0</v>
      </c>
      <c r="F18" s="79">
        <f>IF((' פנסיוני א3'!D21+' פנסיוני א3'!K21+' פנסיוני א3'!E21+' פנסיוני א3'!L21+' פנסיוני א3'!E21+' פנסיוני א3'!L21)=0,0,(' פנסיוני א3'!D21+' פנסיוני א3'!K21+' פנסיוני א3'!E21+' פנסיוני א3'!L21)/(' פנסיוני א3'!$C$22+' פנסיוני א3'!$J$22))</f>
        <v>0</v>
      </c>
      <c r="G18" s="79">
        <f>IF((' פנסיוני א3'!F21+' פנסיוני א3'!M21)=0,0,(' פנסיוני א3'!F21+' פנסיוני א3'!M21)/(' פנסיוני א3'!$C$22+' פנסיוני א3'!$J$22))</f>
        <v>0</v>
      </c>
      <c r="H18" s="79">
        <f>IF((' פנסיוני א3'!G21+' פנסיוני א3'!N21)=0,0,(' פנסיוני א3'!G21+' פנסיוני א3'!N21)/(' פנסיוני א3'!$C$22+' פנסיוני א3'!$J$22))</f>
        <v>0</v>
      </c>
      <c r="I18" s="79">
        <f>IF((' פנסיוני א3'!H21+' פנסיוני א3'!O21)=0,0,(' פנסיוני א3'!H21+' פנסיוני א3'!O21)/(' פנסיוני א3'!$C$22+' פנסיוני א3'!$J$22))</f>
        <v>0</v>
      </c>
      <c r="J18" s="79">
        <f>IF((' פנסיוני א3'!I21+' פנסיוני א3'!P21)=0,0,(' פנסיוני א3'!I21+' פנסיוני א3'!P21)/(' פנסיוני א3'!$C$22+' פנסיוני א3'!$J$22))</f>
        <v>0</v>
      </c>
      <c r="K18" s="78">
        <f>SUM(L18:P18)</f>
        <v>0</v>
      </c>
      <c r="L18" s="79">
        <f>IF((' פנסיוני א3'!R21+' פנסיוני א3'!Y21+' פנסיוני א3'!S21+' פנסיוני א3'!Z21)=0,0,(' פנסיוני א3'!R21+' פנסיוני א3'!Y21+' פנסיוני א3'!S21+' פנסיוני א3'!Z21)/(' פנסיוני א3'!$Q$22+' פנסיוני א3'!$X$22))</f>
        <v>0</v>
      </c>
      <c r="M18" s="79">
        <f>IF((' פנסיוני א3'!T21+' פנסיוני א3'!AA21)=0,0,(' פנסיוני א3'!T21+' פנסיוני א3'!AA21)/(' פנסיוני א3'!$Q$22+' פנסיוני א3'!$X$22))</f>
        <v>0</v>
      </c>
      <c r="N18" s="79">
        <f>IF((' פנסיוני א3'!U21+' פנסיוני א3'!AB21)=0,0,(' פנסיוני א3'!U21+' פנסיוני א3'!AB21)/(' פנסיוני א3'!$Q$22+' פנסיוני א3'!$X$22))</f>
        <v>0</v>
      </c>
      <c r="O18" s="79">
        <f>IF((' פנסיוני א3'!V21+' פנסיוני א3'!AC21)=0,0,(' פנסיוני א3'!V21+' פנסיוני א3'!AC21)/(' פנסיוני א3'!$Q$22+' פנסיוני א3'!$X$22))</f>
        <v>0</v>
      </c>
      <c r="P18" s="79">
        <f>IF((' פנסיוני א3'!W21+' פנסיוני א3'!AD21)=0,0,(' פנסיוני א3'!W21+' פנסיוני א3'!AD21)/(' פנסיוני א3'!$Q$22+' פנסיוני א3'!$X$22))</f>
        <v>0</v>
      </c>
      <c r="Q18" s="78">
        <f>SUM(R18:V18)</f>
        <v>0</v>
      </c>
      <c r="R18" s="79">
        <f>IF(' פנסיוני א3'!AF21+' פנסיוני א3'!AG21=0,0,(' פנסיוני א3'!AF21+' פנסיוני א3'!AG21)/' פנסיוני א3'!$AE$22)</f>
        <v>0</v>
      </c>
      <c r="S18" s="79">
        <f>IF(' פנסיוני א3'!AH21=0,0,' פנסיוני א3'!AH21/' פנסיוני א3'!$AE$22)</f>
        <v>0</v>
      </c>
      <c r="T18" s="79">
        <f>IF(' פנסיוני א3'!AI21=0,0,' פנסיוני א3'!AI21/' פנסיוני א3'!$AE$22)</f>
        <v>0</v>
      </c>
      <c r="U18" s="79">
        <f>IF(' פנסיוני א3'!AJ21=0,0,' פנסיוני א3'!AJ21/' פנסיוני א3'!$AE$22)</f>
        <v>0</v>
      </c>
      <c r="V18" s="81">
        <f>IF(' פנסיוני א3'!AK21=0,0,' פנסיוני א3'!AK21/' פנסיוני א3'!$AE$22)</f>
        <v>0</v>
      </c>
    </row>
    <row r="19" spans="1:22" x14ac:dyDescent="0.2">
      <c r="A19" s="202">
        <v>3</v>
      </c>
      <c r="B19" s="466" t="s">
        <v>82</v>
      </c>
      <c r="C19" s="467"/>
      <c r="D19" s="467"/>
      <c r="E19" s="78">
        <f>SUM(E17:E18)</f>
        <v>0</v>
      </c>
      <c r="F19" s="92">
        <f t="shared" ref="F19:V19" si="1">SUM(F17:F18)</f>
        <v>0</v>
      </c>
      <c r="G19" s="92">
        <f t="shared" si="1"/>
        <v>0</v>
      </c>
      <c r="H19" s="92">
        <f t="shared" si="1"/>
        <v>0</v>
      </c>
      <c r="I19" s="92">
        <f t="shared" si="1"/>
        <v>0</v>
      </c>
      <c r="J19" s="83">
        <f t="shared" si="1"/>
        <v>0</v>
      </c>
      <c r="K19" s="78">
        <f t="shared" si="1"/>
        <v>0</v>
      </c>
      <c r="L19" s="92">
        <f t="shared" si="1"/>
        <v>0</v>
      </c>
      <c r="M19" s="92">
        <f t="shared" si="1"/>
        <v>0</v>
      </c>
      <c r="N19" s="92">
        <f t="shared" si="1"/>
        <v>0</v>
      </c>
      <c r="O19" s="92">
        <f t="shared" si="1"/>
        <v>0</v>
      </c>
      <c r="P19" s="83">
        <f t="shared" si="1"/>
        <v>0</v>
      </c>
      <c r="Q19" s="78">
        <f>SUM(Q17:Q18)</f>
        <v>0</v>
      </c>
      <c r="R19" s="92">
        <f t="shared" si="1"/>
        <v>0</v>
      </c>
      <c r="S19" s="92">
        <f t="shared" si="1"/>
        <v>0</v>
      </c>
      <c r="T19" s="92">
        <f t="shared" si="1"/>
        <v>0</v>
      </c>
      <c r="U19" s="92">
        <f t="shared" si="1"/>
        <v>0</v>
      </c>
      <c r="V19" s="83">
        <f t="shared" si="1"/>
        <v>0</v>
      </c>
    </row>
    <row r="20" spans="1:22" x14ac:dyDescent="0.2">
      <c r="A20" s="205" t="s">
        <v>83</v>
      </c>
      <c r="B20" s="468" t="s">
        <v>446</v>
      </c>
      <c r="C20" s="469"/>
      <c r="D20" s="470"/>
      <c r="E20" s="86"/>
      <c r="F20" s="87"/>
      <c r="G20" s="88"/>
      <c r="H20" s="88"/>
      <c r="I20" s="88"/>
      <c r="J20" s="89"/>
      <c r="K20" s="86"/>
      <c r="L20" s="87"/>
      <c r="M20" s="88"/>
      <c r="N20" s="88"/>
      <c r="O20" s="88"/>
      <c r="P20" s="89"/>
      <c r="Q20" s="86"/>
      <c r="R20" s="87"/>
      <c r="S20" s="88"/>
      <c r="T20" s="88"/>
      <c r="U20" s="88"/>
      <c r="V20" s="89"/>
    </row>
    <row r="21" spans="1:22" x14ac:dyDescent="0.2">
      <c r="A21" s="202">
        <v>1</v>
      </c>
      <c r="B21" s="463" t="s">
        <v>76</v>
      </c>
      <c r="C21" s="464"/>
      <c r="D21" s="465"/>
      <c r="E21" s="93">
        <f>SUM(F21:J21)</f>
        <v>0</v>
      </c>
      <c r="F21" s="79">
        <f>IF((' פנסיוני א3'!D24+' פנסיוני א3'!K24+' פנסיוני א3'!E24+' פנסיוני א3'!L24)=0,0,(' פנסיוני א3'!D24+' פנסיוני א3'!K24+' פנסיוני א3'!E24+' פנסיוני א3'!L24)/(' פנסיוני א3'!$C$28+' פנסיוני א3'!$J$28))</f>
        <v>0</v>
      </c>
      <c r="G21" s="79">
        <f>IF((' פנסיוני א3'!F24+' פנסיוני א3'!M24)=0,0,(' פנסיוני א3'!F24+' פנסיוני א3'!M24)/(' פנסיוני א3'!$C$28+' פנסיוני א3'!$J$28))</f>
        <v>0</v>
      </c>
      <c r="H21" s="79">
        <f>IF((' פנסיוני א3'!G24+' פנסיוני א3'!N24)=0,0,(' פנסיוני א3'!G24+' פנסיוני א3'!N24)/(' פנסיוני א3'!$C$28+' פנסיוני א3'!$J$28))</f>
        <v>0</v>
      </c>
      <c r="I21" s="79">
        <f>IF((' פנסיוני א3'!H24+' פנסיוני א3'!O24)=0,0,(' פנסיוני א3'!H24+' פנסיוני א3'!O24)/(' פנסיוני א3'!$C$28+' פנסיוני א3'!$J$28))</f>
        <v>0</v>
      </c>
      <c r="J21" s="79">
        <f>IF((' פנסיוני א3'!I24+' פנסיוני א3'!P24)=0,0,(' פנסיוני א3'!I24+' פנסיוני א3'!P24)/(' פנסיוני א3'!$C$28+' פנסיוני א3'!$J$28))</f>
        <v>0</v>
      </c>
      <c r="K21" s="93">
        <f>SUM(L21:P21)</f>
        <v>0</v>
      </c>
      <c r="L21" s="79">
        <f>IF((' פנסיוני א3'!R24+' פנסיוני א3'!Y24+' פנסיוני א3'!S24+' פנסיוני א3'!Z24)=0,0,(' פנסיוני א3'!R24+' פנסיוני א3'!Y24+' פנסיוני א3'!S24+' פנסיוני א3'!Z24)/(' פנסיוני א3'!$Q$28+' פנסיוני א3'!$X$28))</f>
        <v>0</v>
      </c>
      <c r="M21" s="79">
        <f>IF((' פנסיוני א3'!T24+' פנסיוני א3'!AA24)=0,0,(' פנסיוני א3'!T24+' פנסיוני א3'!AA24)/(' פנסיוני א3'!$Q$28+' פנסיוני א3'!$X$28))</f>
        <v>0</v>
      </c>
      <c r="N21" s="79">
        <f>IF((' פנסיוני א3'!U24+' פנסיוני א3'!AB24)=0,0,(' פנסיוני א3'!U24+' פנסיוני א3'!AB24)/(' פנסיוני א3'!$Q$28+' פנסיוני א3'!$X$28))</f>
        <v>0</v>
      </c>
      <c r="O21" s="79">
        <f>IF((' פנסיוני א3'!V24+' פנסיוני א3'!AC24)=0,0,(' פנסיוני א3'!V24+' פנסיוני א3'!AC24)/(' פנסיוני א3'!$Q$28+' פנסיוני א3'!$X$28))</f>
        <v>0</v>
      </c>
      <c r="P21" s="79">
        <f>IF((' פנסיוני א3'!W24+' פנסיוני א3'!AD24)=0,0,(' פנסיוני א3'!W24+' פנסיוני א3'!AD24)/(' פנסיוני א3'!$Q$28+' פנסיוני א3'!$X$28))</f>
        <v>0</v>
      </c>
      <c r="Q21" s="93">
        <f>SUM(R21:V21)</f>
        <v>0</v>
      </c>
      <c r="R21" s="79">
        <f>IF(' פנסיוני א3'!AF24+' פנסיוני א3'!AG24=0,0,(' פנסיוני א3'!AF24+' פנסיוני א3'!AG24)/' פנסיוני א3'!$AE$28)</f>
        <v>0</v>
      </c>
      <c r="S21" s="79">
        <f>IF(' פנסיוני א3'!AH24=0,0,' פנסיוני א3'!AH24/' פנסיוני א3'!$AE$28)</f>
        <v>0</v>
      </c>
      <c r="T21" s="79">
        <f>IF(' פנסיוני א3'!AI24=0,0,' פנסיוני א3'!AI24/' פנסיוני א3'!$AE$28)</f>
        <v>0</v>
      </c>
      <c r="U21" s="79">
        <f>IF(' פנסיוני א3'!AJ24=0,0,' פנסיוני א3'!AJ24/' פנסיוני א3'!$AE$28)</f>
        <v>0</v>
      </c>
      <c r="V21" s="81">
        <f>IF(' פנסיוני א3'!AK24=0,0,' פנסיוני א3'!AK24/' פנסיוני א3'!$AE$28)</f>
        <v>0</v>
      </c>
    </row>
    <row r="22" spans="1:22" x14ac:dyDescent="0.2">
      <c r="A22" s="202">
        <v>2</v>
      </c>
      <c r="B22" s="463" t="s">
        <v>77</v>
      </c>
      <c r="C22" s="464"/>
      <c r="D22" s="465"/>
      <c r="E22" s="93">
        <f>SUM(F22:J22)</f>
        <v>0</v>
      </c>
      <c r="F22" s="79">
        <f>IF((' פנסיוני א3'!D25+' פנסיוני א3'!K25+' פנסיוני א3'!E25+' פנסיוני א3'!L25)=0,0,(' פנסיוני א3'!D25+' פנסיוני א3'!K25+' פנסיוני א3'!E25+' פנסיוני א3'!L25)/(' פנסיוני א3'!$C$28+' פנסיוני א3'!$J$28))</f>
        <v>0</v>
      </c>
      <c r="G22" s="79">
        <f>IF((' פנסיוני א3'!F25+' פנסיוני א3'!M25)=0,0,(' פנסיוני א3'!F25+' פנסיוני א3'!M25)/(' פנסיוני א3'!$C$28+' פנסיוני א3'!$J$28))</f>
        <v>0</v>
      </c>
      <c r="H22" s="79">
        <f>IF((' פנסיוני א3'!G25+' פנסיוני א3'!N25)=0,0,(' פנסיוני א3'!G25+' פנסיוני א3'!N25)/(' פנסיוני א3'!$C$28+' פנסיוני א3'!$J$28))</f>
        <v>0</v>
      </c>
      <c r="I22" s="79">
        <f>IF((' פנסיוני א3'!H25+' פנסיוני א3'!O25)=0,0,(' פנסיוני א3'!H25+' פנסיוני א3'!O25)/(' פנסיוני א3'!$C$28+' פנסיוני א3'!$J$28))</f>
        <v>0</v>
      </c>
      <c r="J22" s="79">
        <f>IF((' פנסיוני א3'!I25+' פנסיוני א3'!P25)=0,0,(' פנסיוני א3'!I25+' פנסיוני א3'!P25)/(' פנסיוני א3'!$C$28+' פנסיוני א3'!$J$28))</f>
        <v>0</v>
      </c>
      <c r="K22" s="93">
        <f>SUM(L22:P22)</f>
        <v>0</v>
      </c>
      <c r="L22" s="79">
        <f>IF((' פנסיוני א3'!R25+' פנסיוני א3'!Y25+' פנסיוני א3'!S25+' פנסיוני א3'!Z25)=0,0,(' פנסיוני א3'!R25+' פנסיוני א3'!Y25+' פנסיוני א3'!S25+' פנסיוני א3'!Z25)/(' פנסיוני א3'!$Q$28+' פנסיוני א3'!$X$28))</f>
        <v>0</v>
      </c>
      <c r="M22" s="79">
        <f>IF((' פנסיוני א3'!T25+' פנסיוני א3'!AA25)=0,0,(' פנסיוני א3'!T25+' פנסיוני א3'!AA25)/(' פנסיוני א3'!$Q$28+' פנסיוני א3'!$X$28))</f>
        <v>0</v>
      </c>
      <c r="N22" s="79">
        <f>IF((' פנסיוני א3'!U25+' פנסיוני א3'!AB25)=0,0,(' פנסיוני א3'!U25+' פנסיוני א3'!AB25)/(' פנסיוני א3'!$Q$28+' פנסיוני א3'!$X$28))</f>
        <v>0</v>
      </c>
      <c r="O22" s="79">
        <f>IF((' פנסיוני א3'!V25+' פנסיוני א3'!AC25)=0,0,(' פנסיוני א3'!V25+' פנסיוני א3'!AC25)/(' פנסיוני א3'!$Q$28+' פנסיוני א3'!$X$28))</f>
        <v>0</v>
      </c>
      <c r="P22" s="79">
        <f>IF((' פנסיוני א3'!W25+' פנסיוני א3'!AD25)=0,0,(' פנסיוני א3'!W25+' פנסיוני א3'!AD25)/(' פנסיוני א3'!$Q$28+' פנסיוני א3'!$X$28))</f>
        <v>0</v>
      </c>
      <c r="Q22" s="93">
        <f>SUM(R22:V22)</f>
        <v>0</v>
      </c>
      <c r="R22" s="79">
        <f>IF(' פנסיוני א3'!AF25+' פנסיוני א3'!AG25=0,0,(' פנסיוני א3'!AF25+' פנסיוני א3'!AG25)/' פנסיוני א3'!$AE$28)</f>
        <v>0</v>
      </c>
      <c r="S22" s="79">
        <f>IF(' פנסיוני א3'!AH25=0,0,' פנסיוני א3'!AH25/' פנסיוני א3'!$AE$28)</f>
        <v>0</v>
      </c>
      <c r="T22" s="79">
        <f>IF(' פנסיוני א3'!AI25=0,0,' פנסיוני א3'!AI25/' פנסיוני א3'!$AE$28)</f>
        <v>0</v>
      </c>
      <c r="U22" s="79">
        <f>IF(' פנסיוני א3'!AJ25=0,0,' פנסיוני א3'!AJ25/' פנסיוני א3'!$AE$28)</f>
        <v>0</v>
      </c>
      <c r="V22" s="81">
        <f>IF(' פנסיוני א3'!AK25=0,0,' פנסיוני א3'!AK25/' פנסיוני א3'!$AE$28)</f>
        <v>0</v>
      </c>
    </row>
    <row r="23" spans="1:22" x14ac:dyDescent="0.2">
      <c r="A23" s="202">
        <v>3</v>
      </c>
      <c r="B23" s="463" t="s">
        <v>84</v>
      </c>
      <c r="C23" s="464"/>
      <c r="D23" s="465"/>
      <c r="E23" s="93">
        <f>SUM(F23:J23)</f>
        <v>0</v>
      </c>
      <c r="F23" s="79">
        <f>IF((' פנסיוני א3'!D26+' פנסיוני א3'!K26+' פנסיוני א3'!E26+' פנסיוני א3'!L26)=0,0,(' פנסיוני א3'!D26+' פנסיוני א3'!K26+' פנסיוני א3'!E26+' פנסיוני א3'!L26)/(' פנסיוני א3'!$C$28+' פנסיוני א3'!$J$28))</f>
        <v>0</v>
      </c>
      <c r="G23" s="79">
        <f>IF((' פנסיוני א3'!F26+' פנסיוני א3'!M26)=0,0,(' פנסיוני א3'!F26+' פנסיוני א3'!M26)/(' פנסיוני א3'!$C$28+' פנסיוני א3'!$J$28))</f>
        <v>0</v>
      </c>
      <c r="H23" s="79">
        <f>IF((' פנסיוני א3'!G26+' פנסיוני א3'!N26)=0,0,(' פנסיוני א3'!G26+' פנסיוני א3'!N26)/(' פנסיוני א3'!$C$28+' פנסיוני א3'!$J$28))</f>
        <v>0</v>
      </c>
      <c r="I23" s="79">
        <f>IF((' פנסיוני א3'!H26+' פנסיוני א3'!O26)=0,0,(' פנסיוני א3'!H26+' פנסיוני א3'!O26)/(' פנסיוני א3'!$C$28+' פנסיוני א3'!$J$28))</f>
        <v>0</v>
      </c>
      <c r="J23" s="79">
        <f>IF((' פנסיוני א3'!I26+' פנסיוני א3'!P26)=0,0,(' פנסיוני א3'!I26+' פנסיוני א3'!P26)/(' פנסיוני א3'!$C$28+' פנסיוני א3'!$J$28))</f>
        <v>0</v>
      </c>
      <c r="K23" s="93">
        <f>SUM(L23:P23)</f>
        <v>0</v>
      </c>
      <c r="L23" s="79">
        <f>IF((' פנסיוני א3'!R26+' פנסיוני א3'!Y26+' פנסיוני א3'!S26+' פנסיוני א3'!Z26)=0,0,(' פנסיוני א3'!R26+' פנסיוני א3'!Y26+' פנסיוני א3'!S26+' פנסיוני א3'!Z26)/(' פנסיוני א3'!$Q$28+' פנסיוני א3'!$X$28))</f>
        <v>0</v>
      </c>
      <c r="M23" s="79">
        <f>IF((' פנסיוני א3'!T26+' פנסיוני א3'!AA26)=0,0,(' פנסיוני א3'!T26+' פנסיוני א3'!AA26)/(' פנסיוני א3'!$Q$28+' פנסיוני א3'!$X$28))</f>
        <v>0</v>
      </c>
      <c r="N23" s="79">
        <f>IF((' פנסיוני א3'!U26+' פנסיוני א3'!AB26)=0,0,(' פנסיוני א3'!U26+' פנסיוני א3'!AB26)/(' פנסיוני א3'!$Q$28+' פנסיוני א3'!$X$28))</f>
        <v>0</v>
      </c>
      <c r="O23" s="79">
        <f>IF((' פנסיוני א3'!V26+' פנסיוני א3'!AC26)=0,0,(' פנסיוני א3'!V26+' פנסיוני א3'!AC26)/(' פנסיוני א3'!$Q$28+' פנסיוני א3'!$X$28))</f>
        <v>0</v>
      </c>
      <c r="P23" s="79">
        <f>IF((' פנסיוני א3'!W26+' פנסיוני א3'!AD26)=0,0,(' פנסיוני א3'!W26+' פנסיוני א3'!AD26)/(' פנסיוני א3'!$Q$28+' פנסיוני א3'!$X$28))</f>
        <v>0</v>
      </c>
      <c r="Q23" s="93">
        <f>SUM(R23:V23)</f>
        <v>0</v>
      </c>
      <c r="R23" s="79">
        <f>IF(' פנסיוני א3'!AF26+' פנסיוני א3'!AG26=0,0,(' פנסיוני א3'!AF26+' פנסיוני א3'!AG26)/' פנסיוני א3'!$AE$28)</f>
        <v>0</v>
      </c>
      <c r="S23" s="79">
        <f>IF(' פנסיוני א3'!AH26=0,0,' פנסיוני א3'!AH26/' פנסיוני א3'!$AE$28)</f>
        <v>0</v>
      </c>
      <c r="T23" s="79">
        <f>IF(' פנסיוני א3'!AI26=0,0,' פנסיוני א3'!AI26/' פנסיוני א3'!$AE$28)</f>
        <v>0</v>
      </c>
      <c r="U23" s="79">
        <f>IF(' פנסיוני א3'!AJ26=0,0,' פנסיוני א3'!AJ26/' פנסיוני א3'!$AE$28)</f>
        <v>0</v>
      </c>
      <c r="V23" s="81">
        <f>IF(' פנסיוני א3'!AK26=0,0,' פנסיוני א3'!AK26/' פנסיוני א3'!$AE$28)</f>
        <v>0</v>
      </c>
    </row>
    <row r="24" spans="1:22" x14ac:dyDescent="0.2">
      <c r="A24" s="202">
        <v>4</v>
      </c>
      <c r="B24" s="466" t="s">
        <v>85</v>
      </c>
      <c r="C24" s="467"/>
      <c r="D24" s="471"/>
      <c r="E24" s="98">
        <f>SUM(F24:J24)</f>
        <v>0</v>
      </c>
      <c r="F24" s="79">
        <f>IF((' פנסיוני א3'!D27+' פנסיוני א3'!K27+' פנסיוני א3'!E27+' פנסיוני א3'!L27)=0,0,(' פנסיוני א3'!D27+' פנסיוני א3'!K27+' פנסיוני א3'!E27+' פנסיוני א3'!L27)/(' פנסיוני א3'!$C$28+' פנסיוני א3'!$J$28))</f>
        <v>0</v>
      </c>
      <c r="G24" s="79">
        <f>IF((' פנסיוני א3'!F27+' פנסיוני א3'!M27)=0,0,(' פנסיוני א3'!F27+' פנסיוני א3'!M27)/(' פנסיוני א3'!$C$28+' פנסיוני א3'!$J$28))</f>
        <v>0</v>
      </c>
      <c r="H24" s="79">
        <f>IF((' פנסיוני א3'!G27+' פנסיוני א3'!N27)=0,0,(' פנסיוני א3'!G27+' פנסיוני א3'!N27)/(' פנסיוני א3'!$C$28+' פנסיוני א3'!$J$28))</f>
        <v>0</v>
      </c>
      <c r="I24" s="79">
        <f>IF((' פנסיוני א3'!H27+' פנסיוני א3'!O27)=0,0,(' פנסיוני א3'!H27+' פנסיוני א3'!O27)/(' פנסיוני א3'!$C$28+' פנסיוני א3'!$J$28))</f>
        <v>0</v>
      </c>
      <c r="J24" s="79">
        <f>IF((' פנסיוני א3'!I27+' פנסיוני א3'!P27)=0,0,(' פנסיוני א3'!I27+' פנסיוני א3'!P27)/(' פנסיוני א3'!$C$28+' פנסיוני א3'!$J$28))</f>
        <v>0</v>
      </c>
      <c r="K24" s="98">
        <f>SUM(L24:P24)</f>
        <v>0</v>
      </c>
      <c r="L24" s="79">
        <f>IF((' פנסיוני א3'!R27+' פנסיוני א3'!Y27+' פנסיוני א3'!S27+' פנסיוני א3'!Z27)=0,0,(' פנסיוני א3'!R27+' פנסיוני א3'!Y27+' פנסיוני א3'!S27+' פנסיוני א3'!Z27)/(' פנסיוני א3'!$Q$28+' פנסיוני א3'!$X$28))</f>
        <v>0</v>
      </c>
      <c r="M24" s="79">
        <f>IF((' פנסיוני א3'!T27+' פנסיוני א3'!AA27)=0,0,(' פנסיוני א3'!T27+' פנסיוני א3'!AA27)/(' פנסיוני א3'!$Q$28+' פנסיוני א3'!$X$28))</f>
        <v>0</v>
      </c>
      <c r="N24" s="79">
        <f>IF((' פנסיוני א3'!U27+' פנסיוני א3'!AB27)=0,0,(' פנסיוני א3'!U27+' פנסיוני א3'!AB27)/(' פנסיוני א3'!$Q$28+' פנסיוני א3'!$X$28))</f>
        <v>0</v>
      </c>
      <c r="O24" s="79">
        <f>IF((' פנסיוני א3'!V27+' פנסיוני א3'!AC27)=0,0,(' פנסיוני א3'!V27+' פנסיוני א3'!AC27)/(' פנסיוני א3'!$Q$28+' פנסיוני א3'!$X$28))</f>
        <v>0</v>
      </c>
      <c r="P24" s="79">
        <f>IF((' פנסיוני א3'!W27+' פנסיוני א3'!AD27)=0,0,(' פנסיוני א3'!W27+' פנסיוני א3'!AD27)/(' פנסיוני א3'!$Q$28+' פנסיוני א3'!$X$28))</f>
        <v>0</v>
      </c>
      <c r="Q24" s="98">
        <f>SUM(R24:V24)</f>
        <v>0</v>
      </c>
      <c r="R24" s="79">
        <f>IF(' פנסיוני א3'!AF27+' פנסיוני א3'!AG27=0,0,(' פנסיוני א3'!AF27+' פנסיוני א3'!AG27)/' פנסיוני א3'!$AE$28)</f>
        <v>0</v>
      </c>
      <c r="S24" s="79">
        <f>IF(' פנסיוני א3'!AH27=0,0,' פנסיוני א3'!AH27/' פנסיוני א3'!$AE$28)</f>
        <v>0</v>
      </c>
      <c r="T24" s="79">
        <f>IF(' פנסיוני א3'!AI27=0,0,' פנסיוני א3'!AI27/' פנסיוני א3'!$AE$28)</f>
        <v>0</v>
      </c>
      <c r="U24" s="79">
        <f>IF(' פנסיוני א3'!AJ27=0,0,' פנסיוני א3'!AJ27/' פנסיוני א3'!$AE$28)</f>
        <v>0</v>
      </c>
      <c r="V24" s="81">
        <f>IF(' פנסיוני א3'!AK27=0,0,' פנסיוני א3'!AK27/' פנסיוני א3'!$AE$28)</f>
        <v>0</v>
      </c>
    </row>
    <row r="25" spans="1:22" ht="13.5" thickBot="1" x14ac:dyDescent="0.25">
      <c r="A25" s="207">
        <v>5</v>
      </c>
      <c r="B25" s="472" t="s">
        <v>86</v>
      </c>
      <c r="C25" s="473"/>
      <c r="D25" s="474"/>
      <c r="E25" s="100">
        <f>SUM(E21:E24)</f>
        <v>0</v>
      </c>
      <c r="F25" s="103">
        <f t="shared" ref="F25:V25" si="2">SUM(F21:F24)</f>
        <v>0</v>
      </c>
      <c r="G25" s="103">
        <f t="shared" si="2"/>
        <v>0</v>
      </c>
      <c r="H25" s="103">
        <f t="shared" si="2"/>
        <v>0</v>
      </c>
      <c r="I25" s="103">
        <f t="shared" si="2"/>
        <v>0</v>
      </c>
      <c r="J25" s="102">
        <f t="shared" si="2"/>
        <v>0</v>
      </c>
      <c r="K25" s="100">
        <f t="shared" si="2"/>
        <v>0</v>
      </c>
      <c r="L25" s="103">
        <f t="shared" si="2"/>
        <v>0</v>
      </c>
      <c r="M25" s="103">
        <f t="shared" si="2"/>
        <v>0</v>
      </c>
      <c r="N25" s="103">
        <f t="shared" si="2"/>
        <v>0</v>
      </c>
      <c r="O25" s="103">
        <f t="shared" si="2"/>
        <v>0</v>
      </c>
      <c r="P25" s="102">
        <f t="shared" si="2"/>
        <v>0</v>
      </c>
      <c r="Q25" s="100">
        <f>SUM(Q21:Q24)</f>
        <v>0</v>
      </c>
      <c r="R25" s="103">
        <f t="shared" si="2"/>
        <v>0</v>
      </c>
      <c r="S25" s="103">
        <f t="shared" si="2"/>
        <v>0</v>
      </c>
      <c r="T25" s="103">
        <f t="shared" si="2"/>
        <v>0</v>
      </c>
      <c r="U25" s="103">
        <f t="shared" si="2"/>
        <v>0</v>
      </c>
      <c r="V25" s="102">
        <f t="shared" si="2"/>
        <v>0</v>
      </c>
    </row>
    <row r="26" spans="1:22" x14ac:dyDescent="0.2">
      <c r="A26" s="262"/>
      <c r="B26" s="447"/>
      <c r="C26" s="447"/>
      <c r="D26" s="447"/>
    </row>
    <row r="27" spans="1:22" x14ac:dyDescent="0.2">
      <c r="A27" s="301"/>
      <c r="B27" s="364" t="s">
        <v>527</v>
      </c>
      <c r="C27" s="364"/>
      <c r="D27" s="364"/>
    </row>
    <row r="28" spans="1:22" x14ac:dyDescent="0.2">
      <c r="A28" s="262"/>
      <c r="B28" s="449"/>
      <c r="C28" s="449"/>
      <c r="D28" s="449"/>
    </row>
    <row r="29" spans="1:22" x14ac:dyDescent="0.2">
      <c r="A29" s="303"/>
      <c r="B29" s="446"/>
      <c r="C29" s="450"/>
      <c r="D29" s="450"/>
    </row>
    <row r="30" spans="1:22" x14ac:dyDescent="0.2">
      <c r="A30" s="303"/>
      <c r="B30" s="446"/>
      <c r="C30" s="446"/>
      <c r="D30" s="446"/>
    </row>
  </sheetData>
  <sheetProtection password="CC43" sheet="1" objects="1" scenarios="1" formatCells="0" formatColumns="0" formatRows="0"/>
  <mergeCells count="20">
    <mergeCell ref="B15:D15"/>
    <mergeCell ref="B7:D9"/>
    <mergeCell ref="E7:J7"/>
    <mergeCell ref="K7:P7"/>
    <mergeCell ref="Q7:V7"/>
    <mergeCell ref="B10:D10"/>
    <mergeCell ref="B28:D28"/>
    <mergeCell ref="B29:D29"/>
    <mergeCell ref="B30:D30"/>
    <mergeCell ref="B26:D26"/>
    <mergeCell ref="B16:D16"/>
    <mergeCell ref="B17:D17"/>
    <mergeCell ref="B18:D18"/>
    <mergeCell ref="B19:D19"/>
    <mergeCell ref="B20:D20"/>
    <mergeCell ref="B21:D21"/>
    <mergeCell ref="B22:D22"/>
    <mergeCell ref="B23:D23"/>
    <mergeCell ref="B24:D24"/>
    <mergeCell ref="B25:D25"/>
  </mergeCells>
  <hyperlinks>
    <hyperlink ref="B4" location="הוראות!A1" display="חזרה"/>
  </hyperlinks>
  <pageMargins left="0.75" right="0.75" top="1" bottom="1" header="0.5" footer="0.5"/>
  <pageSetup paperSize="9" scale="90" fitToWidth="2" fitToHeight="2" orientation="landscape" r:id="rId1"/>
  <headerFooter alignWithMargins="0">
    <oddFooter>&amp;L&amp;F</oddFooter>
  </headerFooter>
  <colBreaks count="1" manualBreakCount="1">
    <brk id="16" max="3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8">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הוראות!B30</f>
        <v>נספח ב4 - מדדי בקשות למשיכת כספים או לקבלת קצבת זקנה (גמל)</v>
      </c>
      <c r="C1" s="39"/>
      <c r="D1" s="39"/>
      <c r="E1" s="39"/>
      <c r="F1" s="39"/>
      <c r="G1" s="39"/>
      <c r="H1" s="39"/>
      <c r="I1" s="39"/>
      <c r="J1" s="39"/>
      <c r="K1" s="39"/>
      <c r="L1" s="39"/>
      <c r="M1" s="39"/>
      <c r="N1" s="39"/>
      <c r="O1" s="39"/>
      <c r="P1" s="39"/>
    </row>
    <row r="2" spans="2:16" ht="20.25" x14ac:dyDescent="0.2">
      <c r="B2" s="184" t="str">
        <f>הוראות!B13</f>
        <v>ק.ה.ר הקרן השתלמות לרוקחים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2020</v>
      </c>
      <c r="C3" s="39"/>
      <c r="D3" s="39"/>
      <c r="E3" s="39"/>
      <c r="F3" s="39"/>
      <c r="G3" s="39"/>
      <c r="H3" s="39"/>
      <c r="I3" s="39"/>
      <c r="J3" s="39"/>
      <c r="K3" s="39"/>
      <c r="L3" s="39"/>
      <c r="M3" s="39"/>
      <c r="N3" s="39"/>
      <c r="O3" s="39"/>
      <c r="P3" s="39"/>
    </row>
    <row r="4" spans="2:16" ht="18.75" x14ac:dyDescent="0.3">
      <c r="B4" s="182" t="s">
        <v>425</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
      <c r="B10" s="61" t="s">
        <v>164</v>
      </c>
      <c r="C10" s="116">
        <f>IF('נספח א4 - G'!$D$14=0,"",'נספח א4 - G'!D14/'נספח א4 - G'!$D$14)</f>
        <v>1</v>
      </c>
      <c r="D10" s="116">
        <f>IF('נספח א4 - G'!$D$14=0,"",'נספח א4 - G'!E14/'נספח א4 - G'!$D$14)</f>
        <v>0.45338983050847459</v>
      </c>
      <c r="E10" s="116">
        <f>IF('נספח א4 - G'!$D$14=0,"",'נספח א4 - G'!F14/'נספח א4 - G'!$D$14)</f>
        <v>0.32203389830508472</v>
      </c>
      <c r="F10" s="116">
        <f>IF('נספח א4 - G'!$D$14=0,"",'נספח א4 - G'!G14/'נספח א4 - G'!$D$14)</f>
        <v>0.10169491525423729</v>
      </c>
      <c r="G10" s="116">
        <f>IF('נספח א4 - G'!$D$14=0,"",'נספח א4 - G'!H14/'נספח א4 - G'!$D$14)</f>
        <v>4.2372881355932202E-2</v>
      </c>
      <c r="H10" s="116">
        <f>IF('נספח א4 - G'!$D$14=0,"",'נספח א4 - G'!I14/'נספח א4 - G'!$D$14)</f>
        <v>3.8135593220338986E-2</v>
      </c>
      <c r="I10" s="116">
        <f>IF('נספח א4 - G'!$D$14=0,"",'נספח א4 - G'!J14/'נספח א4 - G'!$D$14)</f>
        <v>4.2372881355932202E-2</v>
      </c>
      <c r="J10" s="116" t="str">
        <f>IF('נספח א4 - G'!$K$14=0,"",'נספח א4 - G'!K14/'נספח א4 - G'!$K$14)</f>
        <v/>
      </c>
      <c r="K10" s="116" t="str">
        <f>IF('נספח א4 - G'!$K$14=0,"",'נספח א4 - G'!L14/'נספח א4 - G'!$K$14)</f>
        <v/>
      </c>
      <c r="L10" s="116" t="str">
        <f>IF('נספח א4 - G'!$K$14=0,"",'נספח א4 - G'!M14/'נספח א4 - G'!$K$14)</f>
        <v/>
      </c>
      <c r="M10" s="116" t="str">
        <f>IF('נספח א4 - G'!$K$14=0,"",'נספח א4 - G'!N14/'נספח א4 - G'!$K$14)</f>
        <v/>
      </c>
      <c r="N10" s="116" t="str">
        <f>IF('נספח א4 - G'!$K$14=0,"",'נספח א4 - G'!O14/'נספח א4 - G'!$K$14)</f>
        <v/>
      </c>
      <c r="O10" s="116" t="str">
        <f>IF('נספח א4 - G'!$K$14=0,"",'נספח א4 - G'!P14/'נספח א4 - G'!$K$14)</f>
        <v/>
      </c>
      <c r="P10" s="117" t="str">
        <f>IF('נספח א4 - G'!$K$14=0,"",'נספח א4 - G'!Q14/'נספח א4 - G'!$K$14)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הוראות!B31</f>
        <v>נספח ב4 - מדדי בקשות למשיכת כספים או לקבלת קצבת זקנה (פנסיה)</v>
      </c>
      <c r="C1" s="39"/>
      <c r="D1" s="39"/>
      <c r="E1" s="39"/>
      <c r="F1" s="39"/>
      <c r="G1" s="39"/>
      <c r="H1" s="39"/>
      <c r="I1" s="39"/>
      <c r="J1" s="39"/>
      <c r="K1" s="39"/>
      <c r="L1" s="39"/>
      <c r="M1" s="39"/>
      <c r="N1" s="39"/>
      <c r="O1" s="39"/>
      <c r="P1" s="39"/>
    </row>
    <row r="2" spans="2:16" ht="20.25" x14ac:dyDescent="0.2">
      <c r="B2" s="184" t="str">
        <f>הוראות!B13</f>
        <v>ק.ה.ר הקרן השתלמות לרוקחים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2020</v>
      </c>
      <c r="C3" s="39"/>
      <c r="D3" s="39"/>
      <c r="E3" s="39"/>
      <c r="F3" s="39"/>
      <c r="G3" s="39"/>
      <c r="H3" s="39"/>
      <c r="I3" s="39"/>
      <c r="J3" s="39"/>
      <c r="K3" s="39"/>
      <c r="L3" s="39"/>
      <c r="M3" s="39"/>
      <c r="N3" s="39"/>
      <c r="O3" s="39"/>
      <c r="P3" s="39"/>
    </row>
    <row r="4" spans="2:16" ht="18.75" x14ac:dyDescent="0.3">
      <c r="B4" s="182" t="s">
        <v>425</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
      <c r="B10" s="61" t="s">
        <v>164</v>
      </c>
      <c r="C10" s="116" t="str">
        <f>IF('נספח א4 - P'!$D$14=0,"",'נספח א4 - P'!D14/'נספח א4 - P'!$D$14)</f>
        <v/>
      </c>
      <c r="D10" s="116" t="str">
        <f>IF('נספח א4 - P'!$D$14=0,"",'נספח א4 - P'!E14/'נספח א4 - P'!$D$14)</f>
        <v/>
      </c>
      <c r="E10" s="116" t="str">
        <f>IF('נספח א4 - P'!$D$14=0,"",'נספח א4 - P'!F14/'נספח א4 - P'!$D$14)</f>
        <v/>
      </c>
      <c r="F10" s="116" t="str">
        <f>IF('נספח א4 - P'!$D$14=0,"",'נספח א4 - P'!G14/'נספח א4 - P'!$D$14)</f>
        <v/>
      </c>
      <c r="G10" s="116" t="str">
        <f>IF('נספח א4 - P'!$D$14=0,"",'נספח א4 - P'!H14/'נספח א4 - P'!$D$14)</f>
        <v/>
      </c>
      <c r="H10" s="116" t="str">
        <f>IF('נספח א4 - P'!$D$14=0,"",'נספח א4 - P'!I14/'נספח א4 - P'!$D$14)</f>
        <v/>
      </c>
      <c r="I10" s="116" t="str">
        <f>IF('נספח א4 - P'!$D$14=0,"",'נספח א4 - P'!J14/'נספח א4 - P'!$D$14)</f>
        <v/>
      </c>
      <c r="J10" s="116" t="str">
        <f>IF('נספח א4 - P'!$K$14=0,"",'נספח א4 - P'!K14/'נספח א4 - P'!$K$14)</f>
        <v/>
      </c>
      <c r="K10" s="116" t="str">
        <f>IF('נספח א4 - P'!$K$14=0,"",'נספח א4 - P'!L14/'נספח א4 - P'!$K$14)</f>
        <v/>
      </c>
      <c r="L10" s="116" t="str">
        <f>IF('נספח א4 - P'!$K$14=0,"",'נספח א4 - P'!M14/'נספח א4 - P'!$K$14)</f>
        <v/>
      </c>
      <c r="M10" s="116" t="str">
        <f>IF('נספח א4 - P'!$K$14=0,"",'נספח א4 - P'!N14/'נספח א4 - P'!$K$14)</f>
        <v/>
      </c>
      <c r="N10" s="116" t="str">
        <f>IF('נספח א4 - P'!$K$14=0,"",'נספח א4 - P'!O14/'נספח א4 - P'!$K$14)</f>
        <v/>
      </c>
      <c r="O10" s="116" t="str">
        <f>IF('נספח א4 - P'!$K$14=0,"",'נספח א4 - P'!P14/'נספח א4 - P'!$K$14)</f>
        <v/>
      </c>
      <c r="P10" s="117" t="str">
        <f>IF('נספח א4 - P'!$K$14=0,"",'נספח א4 - P'!Q14/'נספח א4 - P'!$K$14)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9">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הוראות!B32</f>
        <v>נספח ב4 - מדדי בקשות למשיכת כספים או לקבלת קצבת זקנה (ביטוח)</v>
      </c>
      <c r="C1" s="39"/>
      <c r="D1" s="39"/>
      <c r="E1" s="39"/>
      <c r="F1" s="39"/>
      <c r="G1" s="39"/>
      <c r="H1" s="39"/>
      <c r="I1" s="39"/>
      <c r="J1" s="39"/>
      <c r="K1" s="39"/>
      <c r="L1" s="39"/>
      <c r="M1" s="39"/>
      <c r="N1" s="39"/>
      <c r="O1" s="39"/>
      <c r="P1" s="39"/>
    </row>
    <row r="2" spans="2:16" ht="20.25" x14ac:dyDescent="0.2">
      <c r="B2" s="184" t="str">
        <f>הוראות!B13</f>
        <v>ק.ה.ר הקרן השתלמות לרוקחים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2020</v>
      </c>
      <c r="C3" s="39"/>
      <c r="D3" s="39"/>
      <c r="E3" s="39"/>
      <c r="F3" s="39"/>
      <c r="G3" s="39"/>
      <c r="H3" s="39"/>
      <c r="I3" s="39"/>
      <c r="J3" s="39"/>
      <c r="K3" s="39"/>
      <c r="L3" s="39"/>
      <c r="M3" s="39"/>
      <c r="N3" s="39"/>
      <c r="O3" s="39"/>
      <c r="P3" s="39"/>
    </row>
    <row r="4" spans="2:16" ht="18.75" x14ac:dyDescent="0.3">
      <c r="B4" s="182" t="s">
        <v>425</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115" t="s">
        <v>49</v>
      </c>
      <c r="K9" s="55" t="s">
        <v>50</v>
      </c>
      <c r="L9" s="55" t="s">
        <v>51</v>
      </c>
      <c r="M9" s="115" t="s">
        <v>52</v>
      </c>
      <c r="N9" s="58" t="s">
        <v>53</v>
      </c>
      <c r="O9" s="58" t="s">
        <v>54</v>
      </c>
      <c r="P9" s="59" t="s">
        <v>55</v>
      </c>
    </row>
    <row r="10" spans="2:16" ht="27" customHeight="1" x14ac:dyDescent="0.2">
      <c r="B10" s="61" t="s">
        <v>164</v>
      </c>
      <c r="C10" s="116" t="str">
        <f>IF('נספח א4 - B'!$D$14=0,"",'נספח א4 - B'!D14/'נספח א4 - B'!$D$14)</f>
        <v/>
      </c>
      <c r="D10" s="116" t="str">
        <f>IF('נספח א4 - B'!$D$14=0,"",'נספח א4 - B'!E14/'נספח א4 - B'!$D$14)</f>
        <v/>
      </c>
      <c r="E10" s="116" t="str">
        <f>IF('נספח א4 - B'!$D$14=0,"",'נספח א4 - B'!F14/'נספח א4 - B'!$D$14)</f>
        <v/>
      </c>
      <c r="F10" s="116" t="str">
        <f>IF('נספח א4 - B'!$D$14=0,"",'נספח א4 - B'!G14/'נספח א4 - B'!$D$14)</f>
        <v/>
      </c>
      <c r="G10" s="116" t="str">
        <f>IF('נספח א4 - B'!$D$14=0,"",'נספח א4 - B'!H14/'נספח א4 - B'!$D$14)</f>
        <v/>
      </c>
      <c r="H10" s="116" t="str">
        <f>IF('נספח א4 - B'!$D$14=0,"",'נספח א4 - B'!I14/'נספח א4 - B'!$D$14)</f>
        <v/>
      </c>
      <c r="I10" s="116" t="str">
        <f>IF('נספח א4 - B'!$D$14=0,"",'נספח א4 - B'!J14/'נספח א4 - B'!$D$14)</f>
        <v/>
      </c>
      <c r="J10" s="116" t="str">
        <f>IF('נספח א4 - B'!$K$14=0,"",'נספח א4 - B'!K14/'נספח א4 - B'!$K$14)</f>
        <v/>
      </c>
      <c r="K10" s="116" t="str">
        <f>IF('נספח א4 - B'!$K$14=0,"",'נספח א4 - B'!L14/'נספח א4 - B'!$K$14)</f>
        <v/>
      </c>
      <c r="L10" s="116" t="str">
        <f>IF('נספח א4 - B'!$K$14=0,"",'נספח א4 - B'!M14/'נספח א4 - B'!$K$14)</f>
        <v/>
      </c>
      <c r="M10" s="116" t="str">
        <f>IF('נספח א4 - B'!$K$14=0,"",'נספח א4 - B'!N14/'נספח א4 - B'!$K$14)</f>
        <v/>
      </c>
      <c r="N10" s="116" t="str">
        <f>IF('נספח א4 - B'!$K$14=0,"",'נספח א4 - B'!O14/'נספח א4 - B'!$K$14)</f>
        <v/>
      </c>
      <c r="O10" s="116" t="str">
        <f>IF('נספח א4 - B'!$K$14=0,"",'נספח א4 - B'!P14/'נספח א4 - B'!$K$14)</f>
        <v/>
      </c>
      <c r="P10" s="117" t="str">
        <f>IF('נספח א4 - B'!$K$14=0,"",'נספח א4 - B'!Q14/'נספח א4 - B'!$K$14)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0">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הוראות!B33</f>
        <v>נספח ב5 - מדדי בקשות להעברת כספים בין קופות גמל או בין מסלולי השקעה (גמל)</v>
      </c>
    </row>
    <row r="2" spans="2:23" ht="20.25" x14ac:dyDescent="0.2">
      <c r="B2" s="184" t="str">
        <f>הוראות!B13</f>
        <v>ק.ה.ר הקרן השתלמות לרוקחים בע"מ</v>
      </c>
    </row>
    <row r="3" spans="2:23" ht="15.75" x14ac:dyDescent="0.25">
      <c r="B3" s="183" t="str">
        <f>CONCATENATE(הוראות!Z13,הוראות!F13)</f>
        <v>הנתונים ביחידות בודדות לשנת 2020</v>
      </c>
    </row>
    <row r="4" spans="2:23" ht="18.75" x14ac:dyDescent="0.3">
      <c r="B4" s="182" t="s">
        <v>425</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115" t="s">
        <v>56</v>
      </c>
      <c r="R9" s="55" t="s">
        <v>57</v>
      </c>
      <c r="S9" s="58" t="s">
        <v>58</v>
      </c>
      <c r="T9" s="55" t="s">
        <v>59</v>
      </c>
      <c r="U9" s="55" t="s">
        <v>60</v>
      </c>
      <c r="V9" s="56" t="s">
        <v>61</v>
      </c>
      <c r="W9" s="59" t="s">
        <v>62</v>
      </c>
    </row>
    <row r="10" spans="2:23" ht="25.5" x14ac:dyDescent="0.2">
      <c r="B10" s="61" t="s">
        <v>164</v>
      </c>
      <c r="C10" s="116">
        <f>IF('נספח א5 - G'!$D$14=0,"",'נספח א5 - G'!D14/'נספח א5 - G'!$D$14)</f>
        <v>1</v>
      </c>
      <c r="D10" s="116">
        <f>IF('נספח א5 - G'!$D$14=0,"",'נספח א5 - G'!E14/'נספח א5 - G'!$D$14)</f>
        <v>4.6632124352331605E-2</v>
      </c>
      <c r="E10" s="116">
        <f>IF('נספח א5 - G'!$D$14=0,"",'נספח א5 - G'!F14/'נספח א5 - G'!$D$14)</f>
        <v>0.71502590673575128</v>
      </c>
      <c r="F10" s="116">
        <f>IF('נספח א5 - G'!$D$14=0,"",'נספח א5 - G'!G14/'נספח א5 - G'!$D$14)</f>
        <v>0.12435233160621761</v>
      </c>
      <c r="G10" s="116">
        <f>IF('נספח א5 - G'!$D$14=0,"",'נספח א5 - G'!H14/'נספח א5 - G'!$D$14)</f>
        <v>3.1088082901554404E-2</v>
      </c>
      <c r="H10" s="116">
        <f>IF('נספח א5 - G'!$D$14=0,"",'נספח א5 - G'!I14/'נספח א5 - G'!$D$14)</f>
        <v>2.5906735751295335E-2</v>
      </c>
      <c r="I10" s="116">
        <f>IF('נספח א5 - G'!$D$14=0,"",'נספח א5 - G'!J14/'נספח א5 - G'!$D$14)</f>
        <v>5.6994818652849742E-2</v>
      </c>
      <c r="J10" s="116">
        <f>IF('נספח א5 - G'!$K$14=0,"",'נספח א5 - G'!K14/'נספח א5 - G'!$K$14)</f>
        <v>1</v>
      </c>
      <c r="K10" s="116">
        <f>IF('נספח א5 - G'!$K$14=0,"",'נספח א5 - G'!L14/'נספח א5 - G'!$K$14)</f>
        <v>0</v>
      </c>
      <c r="L10" s="116">
        <f>IF('נספח א5 - G'!$K$14=0,"",'נספח א5 - G'!M14/'נספח א5 - G'!$K$14)</f>
        <v>0</v>
      </c>
      <c r="M10" s="116">
        <f>IF('נספח א5 - G'!$K$14=0,"",'נספח א5 - G'!N14/'נספח א5 - G'!$K$14)</f>
        <v>0</v>
      </c>
      <c r="N10" s="116">
        <f>IF('נספח א5 - G'!$K$14=0,"",'נספח א5 - G'!O14/'נספח א5 - G'!$K$14)</f>
        <v>0</v>
      </c>
      <c r="O10" s="116">
        <f>IF('נספח א5 - G'!$K$14=0,"",'נספח א5 - G'!P14/'נספח א5 - G'!$K$14)</f>
        <v>1</v>
      </c>
      <c r="P10" s="116">
        <f>IF('נספח א5 - G'!$K$14=0,"",'נספח א5 - G'!Q14/'נספח א5 - G'!$K$14)</f>
        <v>0</v>
      </c>
      <c r="Q10" s="116" t="str">
        <f>IF('נספח א5 - G'!$R$14=0,"",'נספח א5 - G'!R14/'נספח א5 - G'!$R$14)</f>
        <v/>
      </c>
      <c r="R10" s="116" t="str">
        <f>IF('נספח א5 - G'!$R$14=0,"",'נספח א5 - G'!S14/'נספח א5 - G'!$R$14)</f>
        <v/>
      </c>
      <c r="S10" s="116" t="str">
        <f>IF('נספח א5 - G'!$R$14=0,"",'נספח א5 - G'!T14/'נספח א5 - G'!$R$14)</f>
        <v/>
      </c>
      <c r="T10" s="116" t="str">
        <f>IF('נספח א5 - G'!$R$14=0,"",'נספח א5 - G'!U14/'נספח א5 - G'!$R$14)</f>
        <v/>
      </c>
      <c r="U10" s="116" t="str">
        <f>IF('נספח א5 - G'!$R$14=0,"",'נספח א5 - G'!V14/'נספח א5 - G'!$R$14)</f>
        <v/>
      </c>
      <c r="V10" s="116" t="str">
        <f>IF('נספח א5 - G'!$R$14=0,"",'נספח א5 - G'!W14/'נספח א5 - G'!$R$14)</f>
        <v/>
      </c>
      <c r="W10" s="117" t="str">
        <f>IF('נספח א5 - G'!$R$14=0,"",'נספח א5 - G'!X14/'נספח א5 - G'!$R$14)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1">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הוראות!B34</f>
        <v>נספח ב5 - מדדי בקשות להעברת כספים בין קופות גמל או בין מסלולי השקעה (פנסיה)</v>
      </c>
    </row>
    <row r="2" spans="2:23" ht="20.25" x14ac:dyDescent="0.2">
      <c r="B2" s="184" t="str">
        <f>הוראות!B13</f>
        <v>ק.ה.ר הקרן השתלמות לרוקחים בע"מ</v>
      </c>
    </row>
    <row r="3" spans="2:23" ht="15.75" x14ac:dyDescent="0.25">
      <c r="B3" s="183" t="str">
        <f>CONCATENATE(הוראות!Z13,הוראות!F13)</f>
        <v>הנתונים ביחידות בודדות לשנת 2020</v>
      </c>
    </row>
    <row r="4" spans="2:23" ht="18.75" x14ac:dyDescent="0.3">
      <c r="B4" s="182" t="s">
        <v>425</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5.5" x14ac:dyDescent="0.2">
      <c r="B10" s="61" t="s">
        <v>164</v>
      </c>
      <c r="C10" s="116" t="str">
        <f>IF('נספח א5 - P'!$D$14=0,"",'נספח א5 - P'!D14/'נספח א5 - P'!$D$14)</f>
        <v/>
      </c>
      <c r="D10" s="116" t="str">
        <f>IF('נספח א5 - P'!$D$14=0,"",'נספח א5 - P'!E14/'נספח א5 - P'!$D$14)</f>
        <v/>
      </c>
      <c r="E10" s="116" t="str">
        <f>IF('נספח א5 - P'!$D$14=0,"",'נספח א5 - P'!F14/'נספח א5 - P'!$D$14)</f>
        <v/>
      </c>
      <c r="F10" s="116" t="str">
        <f>IF('נספח א5 - P'!$D$14=0,"",'נספח א5 - P'!G14/'נספח א5 - P'!$D$14)</f>
        <v/>
      </c>
      <c r="G10" s="116" t="str">
        <f>IF('נספח א5 - P'!$D$14=0,"",'נספח א5 - P'!H14/'נספח א5 - P'!$D$14)</f>
        <v/>
      </c>
      <c r="H10" s="116" t="str">
        <f>IF('נספח א5 - P'!$D$14=0,"",'נספח א5 - P'!I14/'נספח א5 - P'!$D$14)</f>
        <v/>
      </c>
      <c r="I10" s="116" t="str">
        <f>IF('נספח א5 - P'!$D$14=0,"",'נספח א5 - P'!J14/'נספח א5 - P'!$D$14)</f>
        <v/>
      </c>
      <c r="J10" s="116" t="str">
        <f>IF('נספח א5 - P'!$K$14=0,"",'נספח א5 - P'!K14/'נספח א5 - P'!$K$14)</f>
        <v/>
      </c>
      <c r="K10" s="116" t="str">
        <f>IF('נספח א5 - P'!$K$14=0,"",'נספח א5 - P'!L14/'נספח א5 - P'!$K$14)</f>
        <v/>
      </c>
      <c r="L10" s="116" t="str">
        <f>IF('נספח א5 - P'!$K$14=0,"",'נספח א5 - P'!M14/'נספח א5 - P'!$K$14)</f>
        <v/>
      </c>
      <c r="M10" s="116" t="str">
        <f>IF('נספח א5 - P'!$K$14=0,"",'נספח א5 - P'!N14/'נספח א5 - P'!$K$14)</f>
        <v/>
      </c>
      <c r="N10" s="116" t="str">
        <f>IF('נספח א5 - P'!$K$14=0,"",'נספח א5 - P'!O14/'נספח א5 - P'!$K$14)</f>
        <v/>
      </c>
      <c r="O10" s="116" t="str">
        <f>IF('נספח א5 - P'!$K$14=0,"",'נספח א5 - P'!P14/'נספח א5 - P'!$K$14)</f>
        <v/>
      </c>
      <c r="P10" s="116" t="str">
        <f>IF('נספח א5 - P'!$K$14=0,"",'נספח א5 - P'!Q14/'נספח א5 - P'!$K$14)</f>
        <v/>
      </c>
      <c r="Q10" s="116" t="str">
        <f>IF('נספח א5 - P'!$R$14=0,"",'נספח א5 - P'!R14/'נספח א5 - P'!$R$14)</f>
        <v/>
      </c>
      <c r="R10" s="116" t="str">
        <f>IF('נספח א5 - P'!$R$14=0,"",'נספח א5 - P'!S14/'נספח א5 - P'!$R$14)</f>
        <v/>
      </c>
      <c r="S10" s="116" t="str">
        <f>IF('נספח א5 - P'!$R$14=0,"",'נספח א5 - P'!T14/'נספח א5 - P'!$R$14)</f>
        <v/>
      </c>
      <c r="T10" s="116" t="str">
        <f>IF('נספח א5 - P'!$R$14=0,"",'נספח א5 - P'!U14/'נספח א5 - P'!$R$14)</f>
        <v/>
      </c>
      <c r="U10" s="116" t="str">
        <f>IF('נספח א5 - P'!$R$14=0,"",'נספח א5 - P'!V14/'נספח א5 - P'!$R$14)</f>
        <v/>
      </c>
      <c r="V10" s="116" t="str">
        <f>IF('נספח א5 - P'!$R$14=0,"",'נספח א5 - P'!W14/'נספח א5 - P'!$R$14)</f>
        <v/>
      </c>
      <c r="W10" s="117" t="str">
        <f>IF('נספח א5 - P'!$R$14=0,"",'נספח א5 - P'!X14/'נספח א5 - P'!$R$14)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הוראות!B35</f>
        <v>נספח ב5 - מדדי בקשות להעברת כספים בין קופות גמל או בין מסלולי השקעה (ביטוח)</v>
      </c>
    </row>
    <row r="2" spans="2:23" ht="20.25" x14ac:dyDescent="0.2">
      <c r="B2" s="184" t="str">
        <f>הוראות!B13</f>
        <v>ק.ה.ר הקרן השתלמות לרוקחים בע"מ</v>
      </c>
    </row>
    <row r="3" spans="2:23" ht="15.75" x14ac:dyDescent="0.25">
      <c r="B3" s="183" t="str">
        <f>CONCATENATE(הוראות!Z13,הוראות!F13)</f>
        <v>הנתונים ביחידות בודדות לשנת 2020</v>
      </c>
    </row>
    <row r="4" spans="2:23" ht="18.75" x14ac:dyDescent="0.3">
      <c r="B4" s="182" t="s">
        <v>425</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5.5" x14ac:dyDescent="0.2">
      <c r="B10" s="61" t="s">
        <v>164</v>
      </c>
      <c r="C10" s="116" t="str">
        <f>IF('נספח א5 - B'!$D$14=0,"",'נספח א5 - B'!D14/'נספח א5 - B'!$D$14)</f>
        <v/>
      </c>
      <c r="D10" s="116" t="str">
        <f>IF('נספח א5 - B'!$D$14=0,"",'נספח א5 - B'!E14/'נספח א5 - B'!$D$14)</f>
        <v/>
      </c>
      <c r="E10" s="116" t="str">
        <f>IF('נספח א5 - B'!$D$14=0,"",'נספח א5 - B'!F14/'נספח א5 - B'!$D$14)</f>
        <v/>
      </c>
      <c r="F10" s="116" t="str">
        <f>IF('נספח א5 - B'!$D$14=0,"",'נספח א5 - B'!G14/'נספח א5 - B'!$D$14)</f>
        <v/>
      </c>
      <c r="G10" s="116" t="str">
        <f>IF('נספח א5 - B'!$D$14=0,"",'נספח א5 - B'!H14/'נספח א5 - B'!$D$14)</f>
        <v/>
      </c>
      <c r="H10" s="116" t="str">
        <f>IF('נספח א5 - B'!$D$14=0,"",'נספח א5 - B'!I14/'נספח א5 - B'!$D$14)</f>
        <v/>
      </c>
      <c r="I10" s="116" t="str">
        <f>IF('נספח א5 - B'!$D$14=0,"",'נספח א5 - B'!J14/'נספח א5 - B'!$D$14)</f>
        <v/>
      </c>
      <c r="J10" s="116" t="str">
        <f>IF('נספח א5 - B'!$K$14=0,"",'נספח א5 - B'!K14/'נספח א5 - B'!$K$14)</f>
        <v/>
      </c>
      <c r="K10" s="116" t="str">
        <f>IF('נספח א5 - B'!$K$14=0,"",'נספח א5 - B'!L14/'נספח א5 - B'!$K$14)</f>
        <v/>
      </c>
      <c r="L10" s="116" t="str">
        <f>IF('נספח א5 - B'!$K$14=0,"",'נספח א5 - B'!M14/'נספח א5 - B'!$K$14)</f>
        <v/>
      </c>
      <c r="M10" s="116" t="str">
        <f>IF('נספח א5 - B'!$K$14=0,"",'נספח א5 - B'!N14/'נספח א5 - B'!$K$14)</f>
        <v/>
      </c>
      <c r="N10" s="116" t="str">
        <f>IF('נספח א5 - B'!$K$14=0,"",'נספח א5 - B'!O14/'נספח א5 - B'!$K$14)</f>
        <v/>
      </c>
      <c r="O10" s="116" t="str">
        <f>IF('נספח א5 - B'!$K$14=0,"",'נספח א5 - B'!P14/'נספח א5 - B'!$K$14)</f>
        <v/>
      </c>
      <c r="P10" s="116" t="str">
        <f>IF('נספח א5 - B'!$K$14=0,"",'נספח א5 - B'!Q14/'נספח א5 - B'!$K$14)</f>
        <v/>
      </c>
      <c r="Q10" s="116" t="str">
        <f>IF('נספח א5 - B'!$R$14=0,"",'נספח א5 - B'!R14/'נספח א5 - B'!$R$14)</f>
        <v/>
      </c>
      <c r="R10" s="116" t="str">
        <f>IF('נספח א5 - B'!$R$14=0,"",'נספח א5 - B'!S14/'נספח א5 - B'!$R$14)</f>
        <v/>
      </c>
      <c r="S10" s="116" t="str">
        <f>IF('נספח א5 - B'!$R$14=0,"",'נספח א5 - B'!T14/'נספח א5 - B'!$R$14)</f>
        <v/>
      </c>
      <c r="T10" s="116" t="str">
        <f>IF('נספח א5 - B'!$R$14=0,"",'נספח א5 - B'!U14/'נספח א5 - B'!$R$14)</f>
        <v/>
      </c>
      <c r="U10" s="116" t="str">
        <f>IF('נספח א5 - B'!$R$14=0,"",'נספח א5 - B'!V14/'נספח א5 - B'!$R$14)</f>
        <v/>
      </c>
      <c r="V10" s="116" t="str">
        <f>IF('נספח א5 - B'!$R$14=0,"",'נספח א5 - B'!W14/'נספח א5 - B'!$R$14)</f>
        <v/>
      </c>
      <c r="W10" s="117" t="str">
        <f>IF('נספח א5 - B'!$R$14=0,"",'נספח א5 - B'!X14/'נספח א5 - B'!$R$14)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14"/>
  </sheetPr>
  <dimension ref="A1:P113"/>
  <sheetViews>
    <sheetView rightToLeft="1" zoomScaleNormal="100" workbookViewId="0"/>
  </sheetViews>
  <sheetFormatPr defaultColWidth="9.140625" defaultRowHeight="12.75" x14ac:dyDescent="0.2"/>
  <cols>
    <col min="1" max="1" width="4" style="8" customWidth="1"/>
    <col min="2" max="2" width="31.42578125" style="8" customWidth="1"/>
    <col min="3" max="5" width="7.7109375" style="8" customWidth="1"/>
    <col min="6" max="7" width="7.5703125" style="8" customWidth="1"/>
    <col min="8" max="8" width="7.7109375" style="8" customWidth="1"/>
    <col min="9" max="9" width="7.42578125" style="8" customWidth="1"/>
    <col min="10" max="13" width="7.7109375" style="8" customWidth="1"/>
    <col min="14" max="14" width="7.28515625" style="8" customWidth="1"/>
    <col min="15" max="17" width="7.7109375" style="8" customWidth="1"/>
    <col min="18" max="18" width="8.5703125" style="8" customWidth="1"/>
    <col min="19" max="16384" width="9.140625" style="8"/>
  </cols>
  <sheetData>
    <row r="1" spans="1:16" ht="18.75" x14ac:dyDescent="0.3">
      <c r="A1" s="125" t="s">
        <v>193</v>
      </c>
    </row>
    <row r="3" spans="1:16" x14ac:dyDescent="0.2">
      <c r="B3" s="182" t="s">
        <v>425</v>
      </c>
    </row>
    <row r="4" spans="1:16" ht="12.75" customHeight="1" x14ac:dyDescent="0.2">
      <c r="B4" s="10"/>
      <c r="C4" s="511" t="s">
        <v>87</v>
      </c>
      <c r="D4" s="512"/>
      <c r="E4" s="512"/>
      <c r="F4" s="512"/>
      <c r="G4" s="512"/>
      <c r="H4" s="512"/>
      <c r="I4" s="512"/>
      <c r="J4" s="512"/>
      <c r="K4" s="512"/>
      <c r="L4" s="512"/>
      <c r="M4" s="512"/>
      <c r="N4" s="512"/>
      <c r="O4" s="512"/>
      <c r="P4" s="513"/>
    </row>
    <row r="5" spans="1:16" x14ac:dyDescent="0.2">
      <c r="B5" s="10"/>
      <c r="C5" s="514" t="s">
        <v>96</v>
      </c>
      <c r="D5" s="515"/>
      <c r="E5" s="515"/>
      <c r="F5" s="515"/>
      <c r="G5" s="515"/>
      <c r="H5" s="515"/>
      <c r="I5" s="516"/>
      <c r="J5" s="514" t="s">
        <v>97</v>
      </c>
      <c r="K5" s="515"/>
      <c r="L5" s="515"/>
      <c r="M5" s="515"/>
      <c r="N5" s="515"/>
      <c r="O5" s="515"/>
      <c r="P5" s="516"/>
    </row>
    <row r="6" spans="1:16" ht="12.75" customHeight="1" x14ac:dyDescent="0.2">
      <c r="B6" s="10"/>
      <c r="C6" s="522" t="s">
        <v>194</v>
      </c>
      <c r="D6" s="257" t="s">
        <v>33</v>
      </c>
      <c r="E6" s="258"/>
      <c r="F6" s="258"/>
      <c r="G6" s="258"/>
      <c r="H6" s="258"/>
      <c r="I6" s="259"/>
      <c r="J6" s="524" t="s">
        <v>194</v>
      </c>
      <c r="K6" s="508" t="s">
        <v>33</v>
      </c>
      <c r="L6" s="509"/>
      <c r="M6" s="509"/>
      <c r="N6" s="509"/>
      <c r="O6" s="509"/>
      <c r="P6" s="510"/>
    </row>
    <row r="7" spans="1:16" ht="25.5" x14ac:dyDescent="0.2">
      <c r="B7" s="520" t="s">
        <v>34</v>
      </c>
      <c r="C7" s="523"/>
      <c r="D7" s="11" t="s">
        <v>495</v>
      </c>
      <c r="E7" s="47" t="s">
        <v>496</v>
      </c>
      <c r="F7" s="11" t="s">
        <v>394</v>
      </c>
      <c r="G7" s="11" t="s">
        <v>395</v>
      </c>
      <c r="H7" s="11" t="s">
        <v>396</v>
      </c>
      <c r="I7" s="157" t="s">
        <v>41</v>
      </c>
      <c r="J7" s="525"/>
      <c r="K7" s="11" t="s">
        <v>495</v>
      </c>
      <c r="L7" s="47" t="s">
        <v>496</v>
      </c>
      <c r="M7" s="11" t="s">
        <v>394</v>
      </c>
      <c r="N7" s="11" t="s">
        <v>395</v>
      </c>
      <c r="O7" s="11" t="s">
        <v>396</v>
      </c>
      <c r="P7" s="157" t="s">
        <v>41</v>
      </c>
    </row>
    <row r="8" spans="1:16" x14ac:dyDescent="0.2">
      <c r="B8" s="521"/>
      <c r="C8" s="12" t="s">
        <v>42</v>
      </c>
      <c r="D8" s="253" t="s">
        <v>43</v>
      </c>
      <c r="E8" s="13" t="s">
        <v>44</v>
      </c>
      <c r="F8" s="13" t="s">
        <v>45</v>
      </c>
      <c r="G8" s="13" t="s">
        <v>46</v>
      </c>
      <c r="H8" s="13" t="s">
        <v>47</v>
      </c>
      <c r="I8" s="14" t="s">
        <v>48</v>
      </c>
      <c r="J8" s="15" t="s">
        <v>49</v>
      </c>
      <c r="K8" s="255" t="s">
        <v>50</v>
      </c>
      <c r="L8" s="16" t="s">
        <v>51</v>
      </c>
      <c r="M8" s="16" t="s">
        <v>52</v>
      </c>
      <c r="N8" s="16" t="s">
        <v>53</v>
      </c>
      <c r="O8" s="16" t="s">
        <v>54</v>
      </c>
      <c r="P8" s="17" t="s">
        <v>55</v>
      </c>
    </row>
    <row r="9" spans="1:16" x14ac:dyDescent="0.2">
      <c r="A9" s="18" t="s">
        <v>72</v>
      </c>
      <c r="B9" s="19" t="s">
        <v>73</v>
      </c>
      <c r="C9" s="24"/>
      <c r="D9" s="254"/>
      <c r="E9" s="25"/>
      <c r="F9" s="25"/>
      <c r="G9" s="25"/>
      <c r="H9" s="25"/>
      <c r="I9" s="26"/>
      <c r="J9" s="24"/>
      <c r="K9" s="254"/>
      <c r="L9" s="25"/>
      <c r="M9" s="25"/>
      <c r="N9" s="25"/>
      <c r="O9" s="25"/>
      <c r="P9" s="26"/>
    </row>
    <row r="10" spans="1:16" ht="13.5" customHeight="1" x14ac:dyDescent="0.2">
      <c r="A10" s="166">
        <v>1</v>
      </c>
      <c r="B10" s="167" t="s">
        <v>74</v>
      </c>
      <c r="C10" s="34">
        <v>0</v>
      </c>
      <c r="D10" s="27"/>
      <c r="E10" s="27"/>
      <c r="F10" s="27"/>
      <c r="G10" s="27"/>
      <c r="H10" s="27"/>
      <c r="I10" s="28"/>
      <c r="J10" s="34">
        <v>0</v>
      </c>
      <c r="K10" s="27"/>
      <c r="L10" s="27"/>
      <c r="M10" s="27"/>
      <c r="N10" s="27"/>
      <c r="O10" s="27"/>
      <c r="P10" s="28"/>
    </row>
    <row r="11" spans="1:16" ht="13.5" customHeight="1" x14ac:dyDescent="0.2">
      <c r="A11" s="166">
        <f>A10+1</f>
        <v>2</v>
      </c>
      <c r="B11" s="167" t="s">
        <v>75</v>
      </c>
      <c r="C11" s="34">
        <v>8000</v>
      </c>
      <c r="D11" s="27"/>
      <c r="E11" s="27"/>
      <c r="F11" s="27"/>
      <c r="G11" s="27"/>
      <c r="H11" s="27"/>
      <c r="I11" s="28"/>
      <c r="J11" s="34">
        <v>8000</v>
      </c>
      <c r="K11" s="27"/>
      <c r="L11" s="27"/>
      <c r="M11" s="27"/>
      <c r="N11" s="27"/>
      <c r="O11" s="27"/>
      <c r="P11" s="28"/>
    </row>
    <row r="12" spans="1:16" ht="13.5" customHeight="1" x14ac:dyDescent="0.2">
      <c r="A12" s="166">
        <f>A11+1</f>
        <v>3</v>
      </c>
      <c r="B12" s="223" t="s">
        <v>498</v>
      </c>
      <c r="C12" s="34">
        <f>SUM(D12:I12)</f>
        <v>3050</v>
      </c>
      <c r="D12" s="129">
        <v>800</v>
      </c>
      <c r="E12" s="126">
        <v>700</v>
      </c>
      <c r="F12" s="126">
        <v>1200</v>
      </c>
      <c r="G12" s="126">
        <v>120</v>
      </c>
      <c r="H12" s="126">
        <v>110</v>
      </c>
      <c r="I12" s="126">
        <v>120</v>
      </c>
      <c r="J12" s="34">
        <f>SUM(K12:P12)</f>
        <v>3150</v>
      </c>
      <c r="K12" s="130">
        <v>900</v>
      </c>
      <c r="L12" s="126">
        <v>850</v>
      </c>
      <c r="M12" s="126">
        <v>800</v>
      </c>
      <c r="N12" s="126">
        <v>350</v>
      </c>
      <c r="O12" s="126">
        <v>150</v>
      </c>
      <c r="P12" s="127">
        <v>100</v>
      </c>
    </row>
    <row r="13" spans="1:16" ht="13.5" customHeight="1" x14ac:dyDescent="0.2">
      <c r="A13" s="166" t="s">
        <v>522</v>
      </c>
      <c r="B13" s="223" t="s">
        <v>499</v>
      </c>
      <c r="C13" s="34">
        <f t="shared" ref="C13:C16" si="0">SUM(D13:I13)</f>
        <v>995</v>
      </c>
      <c r="D13" s="129">
        <v>280</v>
      </c>
      <c r="E13" s="126">
        <v>220</v>
      </c>
      <c r="F13" s="126">
        <v>230</v>
      </c>
      <c r="G13" s="126">
        <v>115</v>
      </c>
      <c r="H13" s="126">
        <v>80</v>
      </c>
      <c r="I13" s="126">
        <v>70</v>
      </c>
      <c r="J13" s="34">
        <f t="shared" ref="J13:J16" si="1">SUM(K13:P13)</f>
        <v>980</v>
      </c>
      <c r="K13" s="130">
        <v>220</v>
      </c>
      <c r="L13" s="126">
        <v>180</v>
      </c>
      <c r="M13" s="126">
        <v>350</v>
      </c>
      <c r="N13" s="126">
        <v>110</v>
      </c>
      <c r="O13" s="126">
        <v>80</v>
      </c>
      <c r="P13" s="127">
        <v>40</v>
      </c>
    </row>
    <row r="14" spans="1:16" ht="13.5" customHeight="1" x14ac:dyDescent="0.2">
      <c r="A14" s="166">
        <v>4</v>
      </c>
      <c r="B14" s="167" t="s">
        <v>77</v>
      </c>
      <c r="C14" s="34">
        <f t="shared" si="0"/>
        <v>1240</v>
      </c>
      <c r="D14" s="129">
        <v>200</v>
      </c>
      <c r="E14" s="126">
        <v>210</v>
      </c>
      <c r="F14" s="126">
        <v>420</v>
      </c>
      <c r="G14" s="126">
        <v>120</v>
      </c>
      <c r="H14" s="126">
        <v>140</v>
      </c>
      <c r="I14" s="126">
        <v>150</v>
      </c>
      <c r="J14" s="34">
        <f t="shared" si="1"/>
        <v>940</v>
      </c>
      <c r="K14" s="130">
        <v>120</v>
      </c>
      <c r="L14" s="126">
        <v>180</v>
      </c>
      <c r="M14" s="126">
        <v>200</v>
      </c>
      <c r="N14" s="126">
        <v>120</v>
      </c>
      <c r="O14" s="126">
        <v>120</v>
      </c>
      <c r="P14" s="127">
        <v>200</v>
      </c>
    </row>
    <row r="15" spans="1:16" ht="13.5" customHeight="1" x14ac:dyDescent="0.2">
      <c r="A15" s="166">
        <f t="shared" ref="A15:A18" si="2">A14+1</f>
        <v>5</v>
      </c>
      <c r="B15" s="167" t="s">
        <v>78</v>
      </c>
      <c r="C15" s="34">
        <f t="shared" si="0"/>
        <v>1830</v>
      </c>
      <c r="D15" s="129">
        <v>450</v>
      </c>
      <c r="E15" s="126">
        <v>350</v>
      </c>
      <c r="F15" s="126">
        <v>400</v>
      </c>
      <c r="G15" s="126">
        <v>180</v>
      </c>
      <c r="H15" s="126">
        <v>300</v>
      </c>
      <c r="I15" s="126">
        <v>150</v>
      </c>
      <c r="J15" s="34">
        <f t="shared" si="1"/>
        <v>2200</v>
      </c>
      <c r="K15" s="130">
        <v>450</v>
      </c>
      <c r="L15" s="126">
        <v>400</v>
      </c>
      <c r="M15" s="126">
        <v>350</v>
      </c>
      <c r="N15" s="126">
        <v>550</v>
      </c>
      <c r="O15" s="126">
        <v>250</v>
      </c>
      <c r="P15" s="127">
        <v>200</v>
      </c>
    </row>
    <row r="16" spans="1:16" ht="13.5" customHeight="1" x14ac:dyDescent="0.2">
      <c r="A16" s="166">
        <f t="shared" si="2"/>
        <v>6</v>
      </c>
      <c r="B16" s="167" t="s">
        <v>79</v>
      </c>
      <c r="C16" s="34">
        <f t="shared" si="0"/>
        <v>150</v>
      </c>
      <c r="D16" s="129">
        <v>20</v>
      </c>
      <c r="E16" s="126">
        <v>30</v>
      </c>
      <c r="F16" s="126">
        <v>30</v>
      </c>
      <c r="G16" s="126">
        <v>25</v>
      </c>
      <c r="H16" s="126">
        <v>25</v>
      </c>
      <c r="I16" s="126">
        <v>20</v>
      </c>
      <c r="J16" s="34">
        <f t="shared" si="1"/>
        <v>160</v>
      </c>
      <c r="K16" s="130">
        <v>28</v>
      </c>
      <c r="L16" s="126">
        <v>27</v>
      </c>
      <c r="M16" s="126">
        <v>32</v>
      </c>
      <c r="N16" s="126">
        <v>30</v>
      </c>
      <c r="O16" s="126">
        <v>24</v>
      </c>
      <c r="P16" s="127">
        <v>19</v>
      </c>
    </row>
    <row r="17" spans="1:16" ht="13.5" customHeight="1" x14ac:dyDescent="0.2">
      <c r="A17" s="166">
        <f t="shared" si="2"/>
        <v>7</v>
      </c>
      <c r="B17" s="223" t="s">
        <v>521</v>
      </c>
      <c r="C17" s="34">
        <f>SUM(C12:C16)</f>
        <v>7265</v>
      </c>
      <c r="D17" s="126">
        <f t="shared" ref="D17:P17" si="3">SUM(D12:D16)</f>
        <v>1750</v>
      </c>
      <c r="E17" s="126">
        <f t="shared" si="3"/>
        <v>1510</v>
      </c>
      <c r="F17" s="126">
        <f t="shared" si="3"/>
        <v>2280</v>
      </c>
      <c r="G17" s="126">
        <f t="shared" si="3"/>
        <v>560</v>
      </c>
      <c r="H17" s="126">
        <f t="shared" si="3"/>
        <v>655</v>
      </c>
      <c r="I17" s="126">
        <f t="shared" si="3"/>
        <v>510</v>
      </c>
      <c r="J17" s="34">
        <f>SUM(J12:J16)</f>
        <v>7430</v>
      </c>
      <c r="K17" s="126">
        <f t="shared" si="3"/>
        <v>1718</v>
      </c>
      <c r="L17" s="126">
        <f t="shared" si="3"/>
        <v>1637</v>
      </c>
      <c r="M17" s="126">
        <f t="shared" si="3"/>
        <v>1732</v>
      </c>
      <c r="N17" s="126">
        <f t="shared" si="3"/>
        <v>1160</v>
      </c>
      <c r="O17" s="126">
        <f t="shared" si="3"/>
        <v>624</v>
      </c>
      <c r="P17" s="127">
        <f t="shared" si="3"/>
        <v>559</v>
      </c>
    </row>
    <row r="18" spans="1:16" ht="13.5" customHeight="1" x14ac:dyDescent="0.2">
      <c r="A18" s="166">
        <f t="shared" si="2"/>
        <v>8</v>
      </c>
      <c r="B18" s="223" t="s">
        <v>524</v>
      </c>
      <c r="C18" s="34">
        <f>C10+C11-C17</f>
        <v>735</v>
      </c>
      <c r="D18" s="27"/>
      <c r="E18" s="27"/>
      <c r="F18" s="27"/>
      <c r="G18" s="27"/>
      <c r="H18" s="27"/>
      <c r="I18" s="28"/>
      <c r="J18" s="34">
        <f>J10+J11-J17</f>
        <v>570</v>
      </c>
      <c r="K18" s="27"/>
      <c r="L18" s="27"/>
      <c r="M18" s="27"/>
      <c r="N18" s="27"/>
      <c r="O18" s="27"/>
      <c r="P18" s="28"/>
    </row>
    <row r="19" spans="1:16" ht="13.5" customHeight="1" x14ac:dyDescent="0.2">
      <c r="A19" s="21" t="s">
        <v>80</v>
      </c>
      <c r="B19" s="128" t="s">
        <v>81</v>
      </c>
      <c r="C19" s="30"/>
      <c r="D19" s="131"/>
      <c r="E19" s="27"/>
      <c r="F19" s="27"/>
      <c r="G19" s="27"/>
      <c r="H19" s="27"/>
      <c r="I19" s="28"/>
      <c r="J19" s="30"/>
      <c r="K19" s="131"/>
      <c r="L19" s="27"/>
      <c r="M19" s="27"/>
      <c r="N19" s="27"/>
      <c r="O19" s="27"/>
      <c r="P19" s="28"/>
    </row>
    <row r="20" spans="1:16" ht="13.5" customHeight="1" x14ac:dyDescent="0.2">
      <c r="A20" s="20">
        <v>1</v>
      </c>
      <c r="B20" s="22" t="s">
        <v>76</v>
      </c>
      <c r="C20" s="34">
        <f>SUM(D20:I20)</f>
        <v>289</v>
      </c>
      <c r="D20" s="129">
        <v>50</v>
      </c>
      <c r="E20" s="129">
        <v>30</v>
      </c>
      <c r="F20" s="129">
        <v>150</v>
      </c>
      <c r="G20" s="126">
        <v>30</v>
      </c>
      <c r="H20" s="129">
        <v>15</v>
      </c>
      <c r="I20" s="130">
        <v>14</v>
      </c>
      <c r="J20" s="34">
        <f>SUM(K20:P20)</f>
        <v>325</v>
      </c>
      <c r="K20" s="129">
        <v>75</v>
      </c>
      <c r="L20" s="126">
        <v>75</v>
      </c>
      <c r="M20" s="126">
        <v>80</v>
      </c>
      <c r="N20" s="126">
        <v>50</v>
      </c>
      <c r="O20" s="126">
        <v>30</v>
      </c>
      <c r="P20" s="127">
        <v>15</v>
      </c>
    </row>
    <row r="21" spans="1:16" ht="13.5" customHeight="1" x14ac:dyDescent="0.2">
      <c r="A21" s="20">
        <v>2</v>
      </c>
      <c r="B21" s="22" t="s">
        <v>77</v>
      </c>
      <c r="C21" s="34">
        <f>SUM(D21:I21)</f>
        <v>130</v>
      </c>
      <c r="D21" s="129">
        <v>17</v>
      </c>
      <c r="E21" s="129">
        <v>8</v>
      </c>
      <c r="F21" s="129">
        <v>20</v>
      </c>
      <c r="G21" s="126">
        <v>40</v>
      </c>
      <c r="H21" s="129">
        <v>25</v>
      </c>
      <c r="I21" s="130">
        <v>20</v>
      </c>
      <c r="J21" s="34">
        <f>SUM(K21:P21)</f>
        <v>190</v>
      </c>
      <c r="K21" s="129">
        <v>40</v>
      </c>
      <c r="L21" s="126">
        <v>30</v>
      </c>
      <c r="M21" s="126">
        <v>50</v>
      </c>
      <c r="N21" s="126">
        <v>30</v>
      </c>
      <c r="O21" s="126">
        <v>25</v>
      </c>
      <c r="P21" s="127">
        <v>15</v>
      </c>
    </row>
    <row r="22" spans="1:16" ht="13.5" customHeight="1" x14ac:dyDescent="0.2">
      <c r="A22" s="20">
        <v>3</v>
      </c>
      <c r="B22" s="22" t="s">
        <v>82</v>
      </c>
      <c r="C22" s="34">
        <f t="shared" ref="C22:P22" si="4">SUM(C20:C21)</f>
        <v>419</v>
      </c>
      <c r="D22" s="129">
        <f t="shared" si="4"/>
        <v>67</v>
      </c>
      <c r="E22" s="129">
        <f t="shared" si="4"/>
        <v>38</v>
      </c>
      <c r="F22" s="129">
        <f t="shared" si="4"/>
        <v>170</v>
      </c>
      <c r="G22" s="126">
        <f t="shared" si="4"/>
        <v>70</v>
      </c>
      <c r="H22" s="129">
        <f t="shared" si="4"/>
        <v>40</v>
      </c>
      <c r="I22" s="130">
        <f t="shared" si="4"/>
        <v>34</v>
      </c>
      <c r="J22" s="34">
        <f t="shared" ref="J22" si="5">SUM(J20:J21)</f>
        <v>515</v>
      </c>
      <c r="K22" s="126">
        <f t="shared" si="4"/>
        <v>115</v>
      </c>
      <c r="L22" s="126">
        <f t="shared" si="4"/>
        <v>105</v>
      </c>
      <c r="M22" s="126">
        <f t="shared" si="4"/>
        <v>130</v>
      </c>
      <c r="N22" s="126">
        <f t="shared" si="4"/>
        <v>80</v>
      </c>
      <c r="O22" s="126">
        <f t="shared" si="4"/>
        <v>55</v>
      </c>
      <c r="P22" s="127">
        <f t="shared" si="4"/>
        <v>30</v>
      </c>
    </row>
    <row r="23" spans="1:16" ht="13.5" customHeight="1" x14ac:dyDescent="0.2">
      <c r="A23" s="21" t="s">
        <v>83</v>
      </c>
      <c r="B23" s="128" t="s">
        <v>446</v>
      </c>
      <c r="C23" s="30"/>
      <c r="D23" s="131"/>
      <c r="E23" s="27"/>
      <c r="F23" s="27"/>
      <c r="G23" s="27"/>
      <c r="H23" s="27"/>
      <c r="I23" s="28"/>
      <c r="J23" s="30"/>
      <c r="K23" s="131"/>
      <c r="L23" s="27"/>
      <c r="M23" s="27"/>
      <c r="N23" s="27"/>
      <c r="O23" s="27"/>
      <c r="P23" s="28"/>
    </row>
    <row r="24" spans="1:16" ht="13.5" customHeight="1" x14ac:dyDescent="0.2">
      <c r="A24" s="20">
        <v>1</v>
      </c>
      <c r="B24" s="22" t="s">
        <v>76</v>
      </c>
      <c r="C24" s="34">
        <f>SUM(D24:I24)</f>
        <v>235</v>
      </c>
      <c r="D24" s="129">
        <v>40</v>
      </c>
      <c r="E24" s="126">
        <v>70</v>
      </c>
      <c r="F24" s="126">
        <v>50</v>
      </c>
      <c r="G24" s="126">
        <v>25</v>
      </c>
      <c r="H24" s="126">
        <v>25</v>
      </c>
      <c r="I24" s="127">
        <v>25</v>
      </c>
      <c r="J24" s="34">
        <f>SUM(K24:P24)</f>
        <v>200</v>
      </c>
      <c r="K24" s="129">
        <v>50</v>
      </c>
      <c r="L24" s="126">
        <v>30</v>
      </c>
      <c r="M24" s="126">
        <v>60</v>
      </c>
      <c r="N24" s="126">
        <v>30</v>
      </c>
      <c r="O24" s="126">
        <v>20</v>
      </c>
      <c r="P24" s="127">
        <v>10</v>
      </c>
    </row>
    <row r="25" spans="1:16" ht="13.5" customHeight="1" x14ac:dyDescent="0.2">
      <c r="A25" s="20">
        <v>2</v>
      </c>
      <c r="B25" s="22" t="s">
        <v>77</v>
      </c>
      <c r="C25" s="34">
        <f t="shared" ref="C25:C27" si="6">SUM(D25:I25)</f>
        <v>235</v>
      </c>
      <c r="D25" s="129">
        <v>75</v>
      </c>
      <c r="E25" s="126">
        <v>35</v>
      </c>
      <c r="F25" s="126">
        <v>60</v>
      </c>
      <c r="G25" s="126">
        <v>30</v>
      </c>
      <c r="H25" s="126">
        <v>20</v>
      </c>
      <c r="I25" s="127">
        <v>15</v>
      </c>
      <c r="J25" s="34">
        <f t="shared" ref="J25:J27" si="7">SUM(K25:P25)</f>
        <v>205</v>
      </c>
      <c r="K25" s="129">
        <v>30</v>
      </c>
      <c r="L25" s="126">
        <v>35</v>
      </c>
      <c r="M25" s="126">
        <v>55</v>
      </c>
      <c r="N25" s="126">
        <v>40</v>
      </c>
      <c r="O25" s="126">
        <v>30</v>
      </c>
      <c r="P25" s="127">
        <v>15</v>
      </c>
    </row>
    <row r="26" spans="1:16" ht="13.5" customHeight="1" x14ac:dyDescent="0.2">
      <c r="A26" s="20">
        <v>3</v>
      </c>
      <c r="B26" s="22" t="s">
        <v>84</v>
      </c>
      <c r="C26" s="34">
        <f t="shared" si="6"/>
        <v>147</v>
      </c>
      <c r="D26" s="129">
        <v>22</v>
      </c>
      <c r="E26" s="126">
        <v>28</v>
      </c>
      <c r="F26" s="126">
        <v>50</v>
      </c>
      <c r="G26" s="126">
        <v>12</v>
      </c>
      <c r="H26" s="126">
        <v>20</v>
      </c>
      <c r="I26" s="127">
        <v>15</v>
      </c>
      <c r="J26" s="34">
        <f t="shared" si="7"/>
        <v>360</v>
      </c>
      <c r="K26" s="129">
        <v>60</v>
      </c>
      <c r="L26" s="126">
        <v>60</v>
      </c>
      <c r="M26" s="126">
        <v>50</v>
      </c>
      <c r="N26" s="126">
        <v>40</v>
      </c>
      <c r="O26" s="126">
        <v>70</v>
      </c>
      <c r="P26" s="127">
        <v>80</v>
      </c>
    </row>
    <row r="27" spans="1:16" ht="12.75" customHeight="1" x14ac:dyDescent="0.2">
      <c r="A27" s="20">
        <v>4</v>
      </c>
      <c r="B27" s="22" t="s">
        <v>85</v>
      </c>
      <c r="C27" s="34">
        <f t="shared" si="6"/>
        <v>27</v>
      </c>
      <c r="D27" s="129">
        <v>7</v>
      </c>
      <c r="E27" s="126">
        <v>5</v>
      </c>
      <c r="F27" s="126">
        <v>5</v>
      </c>
      <c r="G27" s="126">
        <v>5</v>
      </c>
      <c r="H27" s="126">
        <v>3</v>
      </c>
      <c r="I27" s="127">
        <v>2</v>
      </c>
      <c r="J27" s="34">
        <f t="shared" si="7"/>
        <v>38</v>
      </c>
      <c r="K27" s="129">
        <v>5</v>
      </c>
      <c r="L27" s="126">
        <v>3</v>
      </c>
      <c r="M27" s="126">
        <v>8</v>
      </c>
      <c r="N27" s="126">
        <v>11</v>
      </c>
      <c r="O27" s="126">
        <v>6</v>
      </c>
      <c r="P27" s="127">
        <v>5</v>
      </c>
    </row>
    <row r="28" spans="1:16" ht="12.75" customHeight="1" x14ac:dyDescent="0.2">
      <c r="A28" s="23">
        <f>A27+1</f>
        <v>5</v>
      </c>
      <c r="B28" s="132" t="s">
        <v>86</v>
      </c>
      <c r="C28" s="133">
        <f t="shared" ref="C28:P28" si="8">SUM(C24:C27)</f>
        <v>644</v>
      </c>
      <c r="D28" s="134">
        <f t="shared" si="8"/>
        <v>144</v>
      </c>
      <c r="E28" s="134">
        <f t="shared" si="8"/>
        <v>138</v>
      </c>
      <c r="F28" s="134">
        <f t="shared" si="8"/>
        <v>165</v>
      </c>
      <c r="G28" s="134">
        <f t="shared" si="8"/>
        <v>72</v>
      </c>
      <c r="H28" s="134">
        <f t="shared" si="8"/>
        <v>68</v>
      </c>
      <c r="I28" s="135">
        <f t="shared" si="8"/>
        <v>57</v>
      </c>
      <c r="J28" s="133">
        <f t="shared" ref="J28" si="9">SUM(J24:J27)</f>
        <v>803</v>
      </c>
      <c r="K28" s="134">
        <f t="shared" si="8"/>
        <v>145</v>
      </c>
      <c r="L28" s="134">
        <f t="shared" si="8"/>
        <v>128</v>
      </c>
      <c r="M28" s="134">
        <f t="shared" si="8"/>
        <v>173</v>
      </c>
      <c r="N28" s="134">
        <f t="shared" si="8"/>
        <v>121</v>
      </c>
      <c r="O28" s="134">
        <f t="shared" si="8"/>
        <v>126</v>
      </c>
      <c r="P28" s="135">
        <f t="shared" si="8"/>
        <v>110</v>
      </c>
    </row>
    <row r="29" spans="1:16" ht="13.5" thickBot="1" x14ac:dyDescent="0.25"/>
    <row r="30" spans="1:16" ht="13.5" thickBot="1" x14ac:dyDescent="0.25">
      <c r="A30" s="105"/>
      <c r="B30" s="535" t="s">
        <v>179</v>
      </c>
      <c r="C30" s="536"/>
      <c r="D30" s="536"/>
      <c r="E30" s="537"/>
      <c r="F30" s="490" t="s">
        <v>87</v>
      </c>
      <c r="G30" s="491"/>
      <c r="H30" s="491"/>
      <c r="I30" s="491"/>
      <c r="J30" s="491"/>
      <c r="K30" s="492"/>
    </row>
    <row r="31" spans="1:16" ht="25.5" x14ac:dyDescent="0.2">
      <c r="A31" s="106"/>
      <c r="B31" s="538"/>
      <c r="C31" s="539"/>
      <c r="D31" s="539"/>
      <c r="E31" s="540"/>
      <c r="F31" s="319" t="s">
        <v>182</v>
      </c>
      <c r="G31" s="11" t="s">
        <v>40</v>
      </c>
      <c r="H31" s="11" t="s">
        <v>394</v>
      </c>
      <c r="I31" s="11" t="s">
        <v>395</v>
      </c>
      <c r="J31" s="11" t="s">
        <v>396</v>
      </c>
      <c r="K31" s="157" t="s">
        <v>41</v>
      </c>
    </row>
    <row r="32" spans="1:16" ht="13.5" thickBot="1" x14ac:dyDescent="0.25">
      <c r="A32" s="107"/>
      <c r="B32" s="541"/>
      <c r="C32" s="542"/>
      <c r="D32" s="542"/>
      <c r="E32" s="543"/>
      <c r="F32" s="67" t="s">
        <v>42</v>
      </c>
      <c r="G32" s="68" t="s">
        <v>43</v>
      </c>
      <c r="H32" s="69" t="s">
        <v>44</v>
      </c>
      <c r="I32" s="69" t="s">
        <v>45</v>
      </c>
      <c r="J32" s="69" t="s">
        <v>46</v>
      </c>
      <c r="K32" s="70" t="s">
        <v>47</v>
      </c>
    </row>
    <row r="33" spans="1:11" x14ac:dyDescent="0.2">
      <c r="A33" s="107" t="s">
        <v>72</v>
      </c>
      <c r="B33" s="544" t="s">
        <v>73</v>
      </c>
      <c r="C33" s="545"/>
      <c r="D33" s="545"/>
      <c r="E33" s="546"/>
      <c r="F33" s="264"/>
      <c r="G33" s="265"/>
      <c r="H33" s="266"/>
      <c r="I33" s="266"/>
      <c r="J33" s="266"/>
      <c r="K33" s="113"/>
    </row>
    <row r="34" spans="1:11" x14ac:dyDescent="0.2">
      <c r="A34" s="166">
        <v>3</v>
      </c>
      <c r="B34" s="502" t="s">
        <v>76</v>
      </c>
      <c r="C34" s="503"/>
      <c r="D34" s="503"/>
      <c r="E34" s="504"/>
      <c r="F34" s="234">
        <f>SUM(G34:K34)</f>
        <v>0.55631167063627085</v>
      </c>
      <c r="G34" s="235">
        <f>(D12+K12+D13+K13+E12+L12+E13+L13)/($J$17+$C$17)</f>
        <v>0.28240898264715891</v>
      </c>
      <c r="H34" s="235">
        <f>(F12+M12+F13+M13)/($J$17+$C$17)</f>
        <v>0.17556992174208916</v>
      </c>
      <c r="I34" s="235">
        <f t="shared" ref="I34:J34" si="10">(G12+N12+G13+N13)/($J$17+$C$17)</f>
        <v>4.7294998298741071E-2</v>
      </c>
      <c r="J34" s="235">
        <f t="shared" si="10"/>
        <v>2.8581150051037767E-2</v>
      </c>
      <c r="K34" s="239">
        <f>(I12+P12+I13+P13)/($J$17+$C$17)</f>
        <v>2.2456617897243961E-2</v>
      </c>
    </row>
    <row r="35" spans="1:11" ht="12.75" customHeight="1" x14ac:dyDescent="0.2">
      <c r="A35" s="166">
        <v>4</v>
      </c>
      <c r="B35" s="499" t="s">
        <v>77</v>
      </c>
      <c r="C35" s="500"/>
      <c r="D35" s="500"/>
      <c r="E35" s="501"/>
      <c r="F35" s="78">
        <f>SUM(G35:K35)</f>
        <v>0.14834977883633887</v>
      </c>
      <c r="G35" s="79">
        <f>(D14+K14+E14+L14)/($J$17+$C$17)</f>
        <v>4.8315753657706705E-2</v>
      </c>
      <c r="H35" s="79">
        <f>(F14+M14)/($J$17+$C$17)</f>
        <v>4.2191221503912898E-2</v>
      </c>
      <c r="I35" s="79">
        <f>(G14+N14)/($J$17+$C$17)</f>
        <v>1.6332085743450152E-2</v>
      </c>
      <c r="J35" s="79">
        <f t="shared" ref="J35:K37" si="11">(H14+O14)/($J$17+$C$17)</f>
        <v>1.7693092888737667E-2</v>
      </c>
      <c r="K35" s="81">
        <f t="shared" si="11"/>
        <v>2.3817625042531473E-2</v>
      </c>
    </row>
    <row r="36" spans="1:11" ht="12.75" customHeight="1" x14ac:dyDescent="0.2">
      <c r="A36" s="166">
        <v>5</v>
      </c>
      <c r="B36" s="499" t="s">
        <v>78</v>
      </c>
      <c r="C36" s="500"/>
      <c r="D36" s="500"/>
      <c r="E36" s="501"/>
      <c r="F36" s="78">
        <f>SUM(G36:K36)</f>
        <v>0.27424293977543385</v>
      </c>
      <c r="G36" s="79">
        <f t="shared" ref="G36:G37" si="12">(D15+K15+E15+L15)/($J$17+$C$17)</f>
        <v>0.1122830894862198</v>
      </c>
      <c r="H36" s="79">
        <f t="shared" ref="H36:H37" si="13">(F15+M15)/($J$17+$C$17)</f>
        <v>5.1037767948281729E-2</v>
      </c>
      <c r="I36" s="79">
        <f t="shared" ref="I36:I37" si="14">(G15+N15)/($J$17+$C$17)</f>
        <v>4.9676760802994213E-2</v>
      </c>
      <c r="J36" s="79">
        <f t="shared" si="11"/>
        <v>3.7427696495406601E-2</v>
      </c>
      <c r="K36" s="81">
        <f t="shared" si="11"/>
        <v>2.3817625042531473E-2</v>
      </c>
    </row>
    <row r="37" spans="1:11" ht="12.75" customHeight="1" x14ac:dyDescent="0.2">
      <c r="A37" s="166">
        <v>6</v>
      </c>
      <c r="B37" s="499" t="s">
        <v>79</v>
      </c>
      <c r="C37" s="500"/>
      <c r="D37" s="500"/>
      <c r="E37" s="501"/>
      <c r="F37" s="78">
        <f>SUM(G37:K37)</f>
        <v>2.1095610751956449E-2</v>
      </c>
      <c r="G37" s="79">
        <f t="shared" si="12"/>
        <v>7.1452875127594418E-3</v>
      </c>
      <c r="H37" s="79">
        <f t="shared" si="13"/>
        <v>4.2191221503912893E-3</v>
      </c>
      <c r="I37" s="79">
        <f t="shared" si="14"/>
        <v>3.7427696495406599E-3</v>
      </c>
      <c r="J37" s="79">
        <f t="shared" si="11"/>
        <v>3.3344675059544062E-3</v>
      </c>
      <c r="K37" s="81">
        <f t="shared" si="11"/>
        <v>2.6539639333106498E-3</v>
      </c>
    </row>
    <row r="38" spans="1:11" ht="12.75" customHeight="1" x14ac:dyDescent="0.2">
      <c r="A38" s="166">
        <v>7</v>
      </c>
      <c r="B38" s="502" t="s">
        <v>525</v>
      </c>
      <c r="C38" s="503" t="s">
        <v>462</v>
      </c>
      <c r="D38" s="503"/>
      <c r="E38" s="504" t="s">
        <v>462</v>
      </c>
      <c r="F38" s="78">
        <f t="shared" ref="F38:K38" si="15">SUM(F34:F37)</f>
        <v>1</v>
      </c>
      <c r="G38" s="82">
        <f t="shared" si="15"/>
        <v>0.45015311330384483</v>
      </c>
      <c r="H38" s="82">
        <f t="shared" si="15"/>
        <v>0.27301803334467506</v>
      </c>
      <c r="I38" s="82">
        <f t="shared" si="15"/>
        <v>0.1170466144947261</v>
      </c>
      <c r="J38" s="82">
        <f t="shared" si="15"/>
        <v>8.7036406941136443E-2</v>
      </c>
      <c r="K38" s="267">
        <f t="shared" si="15"/>
        <v>7.2745831915617551E-2</v>
      </c>
    </row>
    <row r="39" spans="1:11" ht="12.75" customHeight="1" x14ac:dyDescent="0.2">
      <c r="A39" s="85" t="s">
        <v>80</v>
      </c>
      <c r="B39" s="496" t="s">
        <v>81</v>
      </c>
      <c r="C39" s="497"/>
      <c r="D39" s="497"/>
      <c r="E39" s="498"/>
      <c r="F39" s="86"/>
      <c r="G39" s="87"/>
      <c r="H39" s="88"/>
      <c r="I39" s="88"/>
      <c r="J39" s="88"/>
      <c r="K39" s="89"/>
    </row>
    <row r="40" spans="1:11" x14ac:dyDescent="0.2">
      <c r="A40" s="77">
        <v>1</v>
      </c>
      <c r="B40" s="493" t="s">
        <v>76</v>
      </c>
      <c r="C40" s="494"/>
      <c r="D40" s="494"/>
      <c r="E40" s="495"/>
      <c r="F40" s="78">
        <f>SUM(G40:K40)</f>
        <v>0.65738758029978595</v>
      </c>
      <c r="G40" s="79">
        <f>(D20+K20+E20+L20)/($J$22+$C$22)</f>
        <v>0.24625267665952891</v>
      </c>
      <c r="H40" s="79">
        <f>(F20+M20)/($J$22+$C$22)</f>
        <v>0.24625267665952891</v>
      </c>
      <c r="I40" s="79">
        <f t="shared" ref="I40:K40" si="16">(G20+N20)/($J$22+$C$22)</f>
        <v>8.5653104925053528E-2</v>
      </c>
      <c r="J40" s="79">
        <f t="shared" si="16"/>
        <v>4.8179871520342615E-2</v>
      </c>
      <c r="K40" s="81">
        <f t="shared" si="16"/>
        <v>3.1049250535331904E-2</v>
      </c>
    </row>
    <row r="41" spans="1:11" x14ac:dyDescent="0.2">
      <c r="A41" s="77">
        <v>2</v>
      </c>
      <c r="B41" s="493" t="s">
        <v>77</v>
      </c>
      <c r="C41" s="494"/>
      <c r="D41" s="494"/>
      <c r="E41" s="495"/>
      <c r="F41" s="78">
        <f>SUM(G41:K41)</f>
        <v>0.34261241970021417</v>
      </c>
      <c r="G41" s="79">
        <f>(D21+K21+E21+L21)/($J$22+$C$22)</f>
        <v>0.10171306209850108</v>
      </c>
      <c r="H41" s="79">
        <f>(F21+M21)/($J$22+$C$22)</f>
        <v>7.4946466809421838E-2</v>
      </c>
      <c r="I41" s="79">
        <f t="shared" ref="I41:K41" si="17">(G21+N21)/($J$22+$C$22)</f>
        <v>7.4946466809421838E-2</v>
      </c>
      <c r="J41" s="79">
        <f t="shared" si="17"/>
        <v>5.353319057815846E-2</v>
      </c>
      <c r="K41" s="81">
        <f t="shared" si="17"/>
        <v>3.7473233404710919E-2</v>
      </c>
    </row>
    <row r="42" spans="1:11" x14ac:dyDescent="0.2">
      <c r="A42" s="77">
        <v>3</v>
      </c>
      <c r="B42" s="493" t="s">
        <v>82</v>
      </c>
      <c r="C42" s="494"/>
      <c r="D42" s="494"/>
      <c r="E42" s="495"/>
      <c r="F42" s="78">
        <f t="shared" ref="F42" si="18">SUM(F40:F41)</f>
        <v>1</v>
      </c>
      <c r="G42" s="82">
        <f t="shared" ref="G42:H42" si="19">SUM(G40:G41)</f>
        <v>0.34796573875803</v>
      </c>
      <c r="H42" s="92">
        <f t="shared" si="19"/>
        <v>0.32119914346895073</v>
      </c>
      <c r="I42" s="92">
        <f>SUM(I40:I41)</f>
        <v>0.16059957173447537</v>
      </c>
      <c r="J42" s="92">
        <f t="shared" ref="J42:K42" si="20">SUM(J40:J41)</f>
        <v>0.10171306209850108</v>
      </c>
      <c r="K42" s="83">
        <f t="shared" si="20"/>
        <v>6.8522483940042817E-2</v>
      </c>
    </row>
    <row r="43" spans="1:11" x14ac:dyDescent="0.2">
      <c r="A43" s="85" t="s">
        <v>83</v>
      </c>
      <c r="B43" s="496" t="s">
        <v>446</v>
      </c>
      <c r="C43" s="497"/>
      <c r="D43" s="497"/>
      <c r="E43" s="498"/>
      <c r="F43" s="86"/>
      <c r="G43" s="87"/>
      <c r="H43" s="88"/>
      <c r="I43" s="88"/>
      <c r="J43" s="88"/>
      <c r="K43" s="89"/>
    </row>
    <row r="44" spans="1:11" x14ac:dyDescent="0.2">
      <c r="A44" s="77">
        <v>1</v>
      </c>
      <c r="B44" s="493" t="s">
        <v>76</v>
      </c>
      <c r="C44" s="494"/>
      <c r="D44" s="494"/>
      <c r="E44" s="495"/>
      <c r="F44" s="78">
        <f>SUM(G44:K44)</f>
        <v>0.3006219765031099</v>
      </c>
      <c r="G44" s="94">
        <f>(D24+K24+E24+L24)/($J$28+$C$28)</f>
        <v>0.13130615065653076</v>
      </c>
      <c r="H44" s="94">
        <f>(F24+M24)/($J$28+$C$28)</f>
        <v>7.6019350380096745E-2</v>
      </c>
      <c r="I44" s="94">
        <f t="shared" ref="I44:K47" si="21">(G24+N24)/($J$28+$C$28)</f>
        <v>3.8009675190048373E-2</v>
      </c>
      <c r="J44" s="94">
        <f t="shared" si="21"/>
        <v>3.1098825155494125E-2</v>
      </c>
      <c r="K44" s="97">
        <f t="shared" si="21"/>
        <v>2.4187975120939877E-2</v>
      </c>
    </row>
    <row r="45" spans="1:11" x14ac:dyDescent="0.2">
      <c r="A45" s="77">
        <v>2</v>
      </c>
      <c r="B45" s="493" t="s">
        <v>195</v>
      </c>
      <c r="C45" s="494"/>
      <c r="D45" s="494"/>
      <c r="E45" s="495"/>
      <c r="F45" s="78">
        <f>SUM(G45:K45)</f>
        <v>0.30407740152038704</v>
      </c>
      <c r="G45" s="94">
        <f t="shared" ref="G45:G47" si="22">(D25+K25+E25+L25)/($J$28+$C$28)</f>
        <v>0.12093987560469938</v>
      </c>
      <c r="H45" s="94">
        <f t="shared" ref="H45:H47" si="23">(F25+M25)/($J$28+$C$28)</f>
        <v>7.9474775397373881E-2</v>
      </c>
      <c r="I45" s="94">
        <f t="shared" si="21"/>
        <v>4.8375950241879753E-2</v>
      </c>
      <c r="J45" s="94">
        <f t="shared" si="21"/>
        <v>3.455425017277125E-2</v>
      </c>
      <c r="K45" s="97">
        <f t="shared" si="21"/>
        <v>2.0732550103662751E-2</v>
      </c>
    </row>
    <row r="46" spans="1:11" x14ac:dyDescent="0.2">
      <c r="A46" s="77">
        <v>3</v>
      </c>
      <c r="B46" s="493" t="s">
        <v>84</v>
      </c>
      <c r="C46" s="494"/>
      <c r="D46" s="494"/>
      <c r="E46" s="495"/>
      <c r="F46" s="78">
        <f>SUM(G46:K46)</f>
        <v>0.35038009675190046</v>
      </c>
      <c r="G46" s="94">
        <f t="shared" si="22"/>
        <v>0.11748445058742225</v>
      </c>
      <c r="H46" s="94">
        <f t="shared" si="23"/>
        <v>6.9108500345542501E-2</v>
      </c>
      <c r="I46" s="94">
        <f t="shared" si="21"/>
        <v>3.5936420179682099E-2</v>
      </c>
      <c r="J46" s="94">
        <f t="shared" si="21"/>
        <v>6.2197650310988249E-2</v>
      </c>
      <c r="K46" s="97">
        <f t="shared" si="21"/>
        <v>6.5653075328265378E-2</v>
      </c>
    </row>
    <row r="47" spans="1:11" x14ac:dyDescent="0.2">
      <c r="A47" s="77">
        <v>4</v>
      </c>
      <c r="B47" s="493" t="s">
        <v>85</v>
      </c>
      <c r="C47" s="494"/>
      <c r="D47" s="494"/>
      <c r="E47" s="495"/>
      <c r="F47" s="78">
        <f>SUM(G47:K47)</f>
        <v>4.4920525224602631E-2</v>
      </c>
      <c r="G47" s="94">
        <f t="shared" si="22"/>
        <v>1.3821700069108501E-2</v>
      </c>
      <c r="H47" s="94">
        <f t="shared" si="23"/>
        <v>8.9841050449205248E-3</v>
      </c>
      <c r="I47" s="94">
        <f t="shared" si="21"/>
        <v>1.10573600552868E-2</v>
      </c>
      <c r="J47" s="94">
        <f t="shared" si="21"/>
        <v>6.2197650310988253E-3</v>
      </c>
      <c r="K47" s="97">
        <f t="shared" si="21"/>
        <v>4.8375950241879755E-3</v>
      </c>
    </row>
    <row r="48" spans="1:11" ht="13.5" thickBot="1" x14ac:dyDescent="0.25">
      <c r="A48" s="99">
        <v>5</v>
      </c>
      <c r="B48" s="487" t="s">
        <v>86</v>
      </c>
      <c r="C48" s="488"/>
      <c r="D48" s="488"/>
      <c r="E48" s="489"/>
      <c r="F48" s="100">
        <f t="shared" ref="F48" si="24">SUM(F44:F47)</f>
        <v>1</v>
      </c>
      <c r="G48" s="101">
        <f t="shared" ref="G48:H48" si="25">SUM(G44:G47)</f>
        <v>0.38355217691776089</v>
      </c>
      <c r="H48" s="103">
        <f t="shared" si="25"/>
        <v>0.23358673116793366</v>
      </c>
      <c r="I48" s="103">
        <f>SUM(I44:I47)</f>
        <v>0.13337940566689702</v>
      </c>
      <c r="J48" s="103">
        <f t="shared" ref="J48:K48" si="26">SUM(J44:J47)</f>
        <v>0.13407049067035245</v>
      </c>
      <c r="K48" s="102">
        <f t="shared" si="26"/>
        <v>0.11541119557705598</v>
      </c>
    </row>
    <row r="49" spans="1:1" x14ac:dyDescent="0.2">
      <c r="A49" s="320"/>
    </row>
    <row r="50" spans="1:1" x14ac:dyDescent="0.2">
      <c r="A50" s="320"/>
    </row>
    <row r="51" spans="1:1" x14ac:dyDescent="0.2">
      <c r="A51" s="320"/>
    </row>
    <row r="52" spans="1:1" x14ac:dyDescent="0.2">
      <c r="A52" s="320"/>
    </row>
    <row r="53" spans="1:1" x14ac:dyDescent="0.2">
      <c r="A53" s="320"/>
    </row>
    <row r="54" spans="1:1" x14ac:dyDescent="0.2">
      <c r="A54" s="320"/>
    </row>
    <row r="55" spans="1:1" x14ac:dyDescent="0.2">
      <c r="A55" s="320"/>
    </row>
    <row r="56" spans="1:1" x14ac:dyDescent="0.2">
      <c r="A56" s="320"/>
    </row>
    <row r="57" spans="1:1" x14ac:dyDescent="0.2">
      <c r="A57" s="320"/>
    </row>
    <row r="58" spans="1:1" x14ac:dyDescent="0.2">
      <c r="A58" s="320"/>
    </row>
    <row r="59" spans="1:1" x14ac:dyDescent="0.2">
      <c r="A59" s="320"/>
    </row>
    <row r="60" spans="1:1" x14ac:dyDescent="0.2">
      <c r="A60" s="320"/>
    </row>
    <row r="61" spans="1:1" x14ac:dyDescent="0.2">
      <c r="A61" s="320"/>
    </row>
    <row r="62" spans="1:1" x14ac:dyDescent="0.2">
      <c r="A62" s="320"/>
    </row>
    <row r="63" spans="1:1" x14ac:dyDescent="0.2">
      <c r="A63" s="320"/>
    </row>
    <row r="64" spans="1:1" x14ac:dyDescent="0.2">
      <c r="A64" s="320"/>
    </row>
    <row r="65" spans="1:1" x14ac:dyDescent="0.2">
      <c r="A65" s="320"/>
    </row>
    <row r="66" spans="1:1" x14ac:dyDescent="0.2">
      <c r="A66" s="320"/>
    </row>
    <row r="67" spans="1:1" x14ac:dyDescent="0.2">
      <c r="A67" s="320"/>
    </row>
    <row r="68" spans="1:1" x14ac:dyDescent="0.2">
      <c r="A68" s="320"/>
    </row>
    <row r="69" spans="1:1" x14ac:dyDescent="0.2">
      <c r="A69" s="320"/>
    </row>
    <row r="70" spans="1:1" x14ac:dyDescent="0.2">
      <c r="A70" s="320"/>
    </row>
    <row r="71" spans="1:1" x14ac:dyDescent="0.2">
      <c r="A71" s="320"/>
    </row>
    <row r="72" spans="1:1" x14ac:dyDescent="0.2">
      <c r="A72" s="320"/>
    </row>
    <row r="73" spans="1:1" x14ac:dyDescent="0.2">
      <c r="A73" s="320"/>
    </row>
    <row r="74" spans="1:1" x14ac:dyDescent="0.2">
      <c r="A74" s="320"/>
    </row>
    <row r="75" spans="1:1" x14ac:dyDescent="0.2">
      <c r="A75" s="320"/>
    </row>
    <row r="76" spans="1:1" x14ac:dyDescent="0.2">
      <c r="A76" s="320"/>
    </row>
    <row r="77" spans="1:1" x14ac:dyDescent="0.2">
      <c r="A77" s="320"/>
    </row>
    <row r="78" spans="1:1" x14ac:dyDescent="0.2">
      <c r="A78" s="320"/>
    </row>
    <row r="79" spans="1:1" x14ac:dyDescent="0.2">
      <c r="A79" s="320"/>
    </row>
    <row r="80" spans="1:1" x14ac:dyDescent="0.2">
      <c r="A80" s="320"/>
    </row>
    <row r="81" spans="1:12" x14ac:dyDescent="0.2">
      <c r="A81" s="320"/>
    </row>
    <row r="82" spans="1:12" x14ac:dyDescent="0.2">
      <c r="A82" s="320"/>
    </row>
    <row r="83" spans="1:12" x14ac:dyDescent="0.2">
      <c r="A83" s="320"/>
    </row>
    <row r="84" spans="1:12" x14ac:dyDescent="0.2">
      <c r="A84" s="320"/>
    </row>
    <row r="85" spans="1:12" x14ac:dyDescent="0.2">
      <c r="A85" s="320"/>
    </row>
    <row r="86" spans="1:12" x14ac:dyDescent="0.2">
      <c r="A86" s="320"/>
    </row>
    <row r="87" spans="1:12" x14ac:dyDescent="0.2">
      <c r="A87" s="320"/>
    </row>
    <row r="88" spans="1:12" x14ac:dyDescent="0.2">
      <c r="A88" s="320"/>
    </row>
    <row r="89" spans="1:12" x14ac:dyDescent="0.2">
      <c r="A89" s="320"/>
    </row>
    <row r="90" spans="1:12" x14ac:dyDescent="0.2">
      <c r="A90" s="320"/>
    </row>
    <row r="91" spans="1:12" x14ac:dyDescent="0.2">
      <c r="A91" s="320"/>
    </row>
    <row r="92" spans="1:12" x14ac:dyDescent="0.2">
      <c r="A92" s="320"/>
    </row>
    <row r="93" spans="1:12" ht="13.5" hidden="1" thickBot="1" x14ac:dyDescent="0.25"/>
    <row r="94" spans="1:12" s="322" customFormat="1" hidden="1" x14ac:dyDescent="0.2">
      <c r="A94" s="321"/>
      <c r="B94" s="526" t="s">
        <v>179</v>
      </c>
      <c r="C94" s="527"/>
      <c r="D94" s="527"/>
      <c r="E94" s="528"/>
      <c r="F94" s="505" t="s">
        <v>87</v>
      </c>
      <c r="G94" s="506"/>
      <c r="H94" s="506"/>
      <c r="I94" s="506"/>
      <c r="J94" s="506"/>
      <c r="K94" s="506"/>
      <c r="L94" s="507"/>
    </row>
    <row r="95" spans="1:12" s="322" customFormat="1" ht="25.5" hidden="1" x14ac:dyDescent="0.2">
      <c r="A95" s="323"/>
      <c r="B95" s="529"/>
      <c r="C95" s="530"/>
      <c r="D95" s="530"/>
      <c r="E95" s="531"/>
      <c r="F95" s="324" t="s">
        <v>182</v>
      </c>
      <c r="G95" s="325" t="s">
        <v>495</v>
      </c>
      <c r="H95" s="326" t="s">
        <v>496</v>
      </c>
      <c r="I95" s="325" t="s">
        <v>394</v>
      </c>
      <c r="J95" s="325" t="s">
        <v>395</v>
      </c>
      <c r="K95" s="325" t="s">
        <v>396</v>
      </c>
      <c r="L95" s="327" t="s">
        <v>41</v>
      </c>
    </row>
    <row r="96" spans="1:12" s="322" customFormat="1" ht="13.5" hidden="1" thickBot="1" x14ac:dyDescent="0.25">
      <c r="A96" s="328"/>
      <c r="B96" s="532"/>
      <c r="C96" s="533"/>
      <c r="D96" s="533"/>
      <c r="E96" s="534"/>
      <c r="F96" s="329" t="s">
        <v>42</v>
      </c>
      <c r="G96" s="330" t="s">
        <v>43</v>
      </c>
      <c r="H96" s="331" t="s">
        <v>44</v>
      </c>
      <c r="I96" s="332" t="s">
        <v>45</v>
      </c>
      <c r="J96" s="332" t="s">
        <v>46</v>
      </c>
      <c r="K96" s="332" t="s">
        <v>47</v>
      </c>
      <c r="L96" s="333" t="s">
        <v>48</v>
      </c>
    </row>
    <row r="97" spans="1:12" s="322" customFormat="1" hidden="1" x14ac:dyDescent="0.2">
      <c r="A97" s="328" t="s">
        <v>72</v>
      </c>
      <c r="B97" s="550" t="s">
        <v>73</v>
      </c>
      <c r="C97" s="551"/>
      <c r="D97" s="551"/>
      <c r="E97" s="552"/>
      <c r="F97" s="334"/>
      <c r="G97" s="335"/>
      <c r="H97" s="336"/>
      <c r="I97" s="337"/>
      <c r="J97" s="337"/>
      <c r="K97" s="337"/>
      <c r="L97" s="338"/>
    </row>
    <row r="98" spans="1:12" s="322" customFormat="1" hidden="1" x14ac:dyDescent="0.2">
      <c r="A98" s="339">
        <v>3</v>
      </c>
      <c r="B98" s="517" t="s">
        <v>498</v>
      </c>
      <c r="C98" s="518"/>
      <c r="D98" s="518"/>
      <c r="E98" s="519"/>
      <c r="F98" s="340">
        <f>SUM(G98:L98)</f>
        <v>0.42191221503912896</v>
      </c>
      <c r="G98" s="341">
        <f t="shared" ref="G98:L102" si="27">(D12+K12)/($J$17+$C$17)</f>
        <v>0.11568560734943859</v>
      </c>
      <c r="H98" s="341">
        <f t="shared" si="27"/>
        <v>0.10547805375978224</v>
      </c>
      <c r="I98" s="341">
        <f t="shared" si="27"/>
        <v>0.13610071452875128</v>
      </c>
      <c r="J98" s="341">
        <f t="shared" si="27"/>
        <v>3.1983667914256553E-2</v>
      </c>
      <c r="K98" s="341">
        <f t="shared" si="27"/>
        <v>1.7693092888737667E-2</v>
      </c>
      <c r="L98" s="342">
        <f t="shared" si="27"/>
        <v>1.497107859816264E-2</v>
      </c>
    </row>
    <row r="99" spans="1:12" s="322" customFormat="1" ht="12.75" hidden="1" customHeight="1" x14ac:dyDescent="0.2">
      <c r="A99" s="339" t="s">
        <v>522</v>
      </c>
      <c r="B99" s="517" t="s">
        <v>499</v>
      </c>
      <c r="C99" s="518" t="s">
        <v>458</v>
      </c>
      <c r="D99" s="518"/>
      <c r="E99" s="519" t="s">
        <v>458</v>
      </c>
      <c r="F99" s="340">
        <f t="shared" ref="F99:F102" si="28">SUM(G99:L99)</f>
        <v>0.13439945559714189</v>
      </c>
      <c r="G99" s="341">
        <f t="shared" si="27"/>
        <v>3.4025178632187819E-2</v>
      </c>
      <c r="H99" s="341">
        <f t="shared" si="27"/>
        <v>2.7220142905750255E-2</v>
      </c>
      <c r="I99" s="341">
        <f t="shared" si="27"/>
        <v>3.9469207213337867E-2</v>
      </c>
      <c r="J99" s="341">
        <f t="shared" si="27"/>
        <v>1.5311330384484519E-2</v>
      </c>
      <c r="K99" s="341">
        <f t="shared" si="27"/>
        <v>1.0888057162300102E-2</v>
      </c>
      <c r="L99" s="342">
        <f t="shared" si="27"/>
        <v>7.4855392990813199E-3</v>
      </c>
    </row>
    <row r="100" spans="1:12" s="322" customFormat="1" ht="12.75" hidden="1" customHeight="1" x14ac:dyDescent="0.2">
      <c r="A100" s="339">
        <v>4</v>
      </c>
      <c r="B100" s="547" t="s">
        <v>77</v>
      </c>
      <c r="C100" s="548"/>
      <c r="D100" s="548"/>
      <c r="E100" s="549"/>
      <c r="F100" s="343">
        <f t="shared" si="28"/>
        <v>0.14834977883633887</v>
      </c>
      <c r="G100" s="344">
        <f t="shared" si="27"/>
        <v>2.1776114324600204E-2</v>
      </c>
      <c r="H100" s="344">
        <f t="shared" si="27"/>
        <v>2.6539639333106498E-2</v>
      </c>
      <c r="I100" s="344">
        <f t="shared" si="27"/>
        <v>4.2191221503912898E-2</v>
      </c>
      <c r="J100" s="344">
        <f t="shared" si="27"/>
        <v>1.6332085743450152E-2</v>
      </c>
      <c r="K100" s="344">
        <f t="shared" si="27"/>
        <v>1.7693092888737667E-2</v>
      </c>
      <c r="L100" s="345">
        <f t="shared" si="27"/>
        <v>2.3817625042531473E-2</v>
      </c>
    </row>
    <row r="101" spans="1:12" s="322" customFormat="1" ht="12.75" hidden="1" customHeight="1" x14ac:dyDescent="0.2">
      <c r="A101" s="339">
        <v>5</v>
      </c>
      <c r="B101" s="547" t="s">
        <v>78</v>
      </c>
      <c r="C101" s="548"/>
      <c r="D101" s="548"/>
      <c r="E101" s="549"/>
      <c r="F101" s="343">
        <f t="shared" si="28"/>
        <v>0.27424293977543385</v>
      </c>
      <c r="G101" s="344">
        <f t="shared" si="27"/>
        <v>6.1245321537938074E-2</v>
      </c>
      <c r="H101" s="344">
        <f t="shared" si="27"/>
        <v>5.1037767948281729E-2</v>
      </c>
      <c r="I101" s="344">
        <f t="shared" si="27"/>
        <v>5.1037767948281729E-2</v>
      </c>
      <c r="J101" s="344">
        <f t="shared" si="27"/>
        <v>4.9676760802994213E-2</v>
      </c>
      <c r="K101" s="344">
        <f t="shared" si="27"/>
        <v>3.7427696495406601E-2</v>
      </c>
      <c r="L101" s="345">
        <f t="shared" si="27"/>
        <v>2.3817625042531473E-2</v>
      </c>
    </row>
    <row r="102" spans="1:12" s="322" customFormat="1" ht="12.75" hidden="1" customHeight="1" x14ac:dyDescent="0.2">
      <c r="A102" s="339">
        <v>6</v>
      </c>
      <c r="B102" s="547" t="s">
        <v>79</v>
      </c>
      <c r="C102" s="548"/>
      <c r="D102" s="548"/>
      <c r="E102" s="549"/>
      <c r="F102" s="343">
        <f t="shared" si="28"/>
        <v>2.1095610751956449E-2</v>
      </c>
      <c r="G102" s="344">
        <f t="shared" si="27"/>
        <v>3.2664171486900305E-3</v>
      </c>
      <c r="H102" s="344">
        <f t="shared" si="27"/>
        <v>3.8788703640694113E-3</v>
      </c>
      <c r="I102" s="344">
        <f t="shared" si="27"/>
        <v>4.2191221503912893E-3</v>
      </c>
      <c r="J102" s="344">
        <f t="shared" si="27"/>
        <v>3.7427696495406599E-3</v>
      </c>
      <c r="K102" s="344">
        <f t="shared" si="27"/>
        <v>3.3344675059544062E-3</v>
      </c>
      <c r="L102" s="345">
        <f t="shared" si="27"/>
        <v>2.6539639333106498E-3</v>
      </c>
    </row>
    <row r="103" spans="1:12" s="322" customFormat="1" ht="12.75" hidden="1" customHeight="1" x14ac:dyDescent="0.2">
      <c r="A103" s="339">
        <v>7</v>
      </c>
      <c r="B103" s="517" t="s">
        <v>521</v>
      </c>
      <c r="C103" s="518" t="s">
        <v>462</v>
      </c>
      <c r="D103" s="518"/>
      <c r="E103" s="519" t="s">
        <v>462</v>
      </c>
      <c r="F103" s="343">
        <f t="shared" ref="F103:L103" si="29">SUM(F98:F102)</f>
        <v>1</v>
      </c>
      <c r="G103" s="346">
        <f t="shared" si="29"/>
        <v>0.2359986389928547</v>
      </c>
      <c r="H103" s="346">
        <f t="shared" si="29"/>
        <v>0.21415447431099016</v>
      </c>
      <c r="I103" s="346">
        <f t="shared" si="29"/>
        <v>0.27301803334467506</v>
      </c>
      <c r="J103" s="346">
        <f t="shared" si="29"/>
        <v>0.1170466144947261</v>
      </c>
      <c r="K103" s="346">
        <f t="shared" si="29"/>
        <v>8.7036406941136443E-2</v>
      </c>
      <c r="L103" s="347">
        <f t="shared" si="29"/>
        <v>7.2745831915617551E-2</v>
      </c>
    </row>
    <row r="104" spans="1:12" s="322" customFormat="1" ht="12.75" hidden="1" customHeight="1" x14ac:dyDescent="0.2">
      <c r="A104" s="348" t="s">
        <v>80</v>
      </c>
      <c r="B104" s="559" t="s">
        <v>81</v>
      </c>
      <c r="C104" s="560"/>
      <c r="D104" s="560"/>
      <c r="E104" s="561"/>
      <c r="F104" s="349"/>
      <c r="G104" s="350"/>
      <c r="H104" s="350"/>
      <c r="I104" s="351"/>
      <c r="J104" s="351"/>
      <c r="K104" s="351"/>
      <c r="L104" s="352"/>
    </row>
    <row r="105" spans="1:12" s="322" customFormat="1" hidden="1" x14ac:dyDescent="0.2">
      <c r="A105" s="353">
        <v>1</v>
      </c>
      <c r="B105" s="553" t="s">
        <v>76</v>
      </c>
      <c r="C105" s="554"/>
      <c r="D105" s="554"/>
      <c r="E105" s="555"/>
      <c r="F105" s="343">
        <f t="shared" ref="F105:F106" si="30">SUM(G105:L105)</f>
        <v>0.65738758029978595</v>
      </c>
      <c r="G105" s="344">
        <f t="shared" ref="G105:L106" si="31">(D20+K20)/($J$22+$C$22)</f>
        <v>0.13383297644539616</v>
      </c>
      <c r="H105" s="344">
        <f t="shared" si="31"/>
        <v>0.11241970021413276</v>
      </c>
      <c r="I105" s="344">
        <f t="shared" si="31"/>
        <v>0.24625267665952891</v>
      </c>
      <c r="J105" s="344">
        <f t="shared" si="31"/>
        <v>8.5653104925053528E-2</v>
      </c>
      <c r="K105" s="344">
        <f t="shared" si="31"/>
        <v>4.8179871520342615E-2</v>
      </c>
      <c r="L105" s="345">
        <f t="shared" si="31"/>
        <v>3.1049250535331904E-2</v>
      </c>
    </row>
    <row r="106" spans="1:12" s="322" customFormat="1" hidden="1" x14ac:dyDescent="0.2">
      <c r="A106" s="353">
        <v>2</v>
      </c>
      <c r="B106" s="553" t="s">
        <v>77</v>
      </c>
      <c r="C106" s="554"/>
      <c r="D106" s="554"/>
      <c r="E106" s="555"/>
      <c r="F106" s="343">
        <f t="shared" si="30"/>
        <v>0.34261241970021417</v>
      </c>
      <c r="G106" s="344">
        <f t="shared" si="31"/>
        <v>6.1027837259100645E-2</v>
      </c>
      <c r="H106" s="344">
        <f t="shared" si="31"/>
        <v>4.068522483940043E-2</v>
      </c>
      <c r="I106" s="344">
        <f t="shared" si="31"/>
        <v>7.4946466809421838E-2</v>
      </c>
      <c r="J106" s="344">
        <f t="shared" si="31"/>
        <v>7.4946466809421838E-2</v>
      </c>
      <c r="K106" s="344">
        <f t="shared" si="31"/>
        <v>5.353319057815846E-2</v>
      </c>
      <c r="L106" s="345">
        <f t="shared" si="31"/>
        <v>3.7473233404710919E-2</v>
      </c>
    </row>
    <row r="107" spans="1:12" s="322" customFormat="1" hidden="1" x14ac:dyDescent="0.2">
      <c r="A107" s="353">
        <v>3</v>
      </c>
      <c r="B107" s="553" t="s">
        <v>82</v>
      </c>
      <c r="C107" s="554"/>
      <c r="D107" s="554"/>
      <c r="E107" s="555"/>
      <c r="F107" s="343">
        <f t="shared" ref="F107:L107" si="32">SUM(F105:F106)</f>
        <v>1</v>
      </c>
      <c r="G107" s="346">
        <f t="shared" ref="G107" si="33">SUM(G105:G106)</f>
        <v>0.19486081370449682</v>
      </c>
      <c r="H107" s="346">
        <f t="shared" si="32"/>
        <v>0.15310492505353318</v>
      </c>
      <c r="I107" s="354">
        <f t="shared" si="32"/>
        <v>0.32119914346895073</v>
      </c>
      <c r="J107" s="354">
        <f>SUM(J105:J106)</f>
        <v>0.16059957173447537</v>
      </c>
      <c r="K107" s="354">
        <f t="shared" si="32"/>
        <v>0.10171306209850108</v>
      </c>
      <c r="L107" s="355">
        <f t="shared" si="32"/>
        <v>6.8522483940042817E-2</v>
      </c>
    </row>
    <row r="108" spans="1:12" s="322" customFormat="1" hidden="1" x14ac:dyDescent="0.2">
      <c r="A108" s="348" t="s">
        <v>83</v>
      </c>
      <c r="B108" s="559" t="s">
        <v>446</v>
      </c>
      <c r="C108" s="560"/>
      <c r="D108" s="560"/>
      <c r="E108" s="561"/>
      <c r="F108" s="349"/>
      <c r="G108" s="350"/>
      <c r="H108" s="350"/>
      <c r="I108" s="351"/>
      <c r="J108" s="351"/>
      <c r="K108" s="351"/>
      <c r="L108" s="352"/>
    </row>
    <row r="109" spans="1:12" s="322" customFormat="1" hidden="1" x14ac:dyDescent="0.2">
      <c r="A109" s="353">
        <v>1</v>
      </c>
      <c r="B109" s="553" t="s">
        <v>76</v>
      </c>
      <c r="C109" s="554"/>
      <c r="D109" s="554"/>
      <c r="E109" s="555"/>
      <c r="F109" s="343">
        <f t="shared" ref="F109:F112" si="34">SUM(G109:L109)</f>
        <v>0.3006219765031099</v>
      </c>
      <c r="G109" s="356">
        <f t="shared" ref="G109:L112" si="35">(D24+K24)/($J$28+$C$28)</f>
        <v>6.2197650310988249E-2</v>
      </c>
      <c r="H109" s="356">
        <f t="shared" si="35"/>
        <v>6.9108500345542501E-2</v>
      </c>
      <c r="I109" s="356">
        <f t="shared" si="35"/>
        <v>7.6019350380096745E-2</v>
      </c>
      <c r="J109" s="356">
        <f t="shared" si="35"/>
        <v>3.8009675190048373E-2</v>
      </c>
      <c r="K109" s="356">
        <f t="shared" si="35"/>
        <v>3.1098825155494125E-2</v>
      </c>
      <c r="L109" s="357">
        <f t="shared" si="35"/>
        <v>2.4187975120939877E-2</v>
      </c>
    </row>
    <row r="110" spans="1:12" s="322" customFormat="1" hidden="1" x14ac:dyDescent="0.2">
      <c r="A110" s="353">
        <v>2</v>
      </c>
      <c r="B110" s="553" t="s">
        <v>195</v>
      </c>
      <c r="C110" s="554"/>
      <c r="D110" s="554"/>
      <c r="E110" s="555"/>
      <c r="F110" s="343">
        <f t="shared" si="34"/>
        <v>0.30407740152038704</v>
      </c>
      <c r="G110" s="356">
        <f t="shared" si="35"/>
        <v>7.2563925362819623E-2</v>
      </c>
      <c r="H110" s="356">
        <f t="shared" si="35"/>
        <v>4.8375950241879753E-2</v>
      </c>
      <c r="I110" s="356">
        <f t="shared" si="35"/>
        <v>7.9474775397373881E-2</v>
      </c>
      <c r="J110" s="356">
        <f t="shared" si="35"/>
        <v>4.8375950241879753E-2</v>
      </c>
      <c r="K110" s="356">
        <f t="shared" si="35"/>
        <v>3.455425017277125E-2</v>
      </c>
      <c r="L110" s="357">
        <f t="shared" si="35"/>
        <v>2.0732550103662751E-2</v>
      </c>
    </row>
    <row r="111" spans="1:12" s="322" customFormat="1" hidden="1" x14ac:dyDescent="0.2">
      <c r="A111" s="353">
        <v>3</v>
      </c>
      <c r="B111" s="553" t="s">
        <v>84</v>
      </c>
      <c r="C111" s="554"/>
      <c r="D111" s="554"/>
      <c r="E111" s="555"/>
      <c r="F111" s="343">
        <f t="shared" si="34"/>
        <v>0.35038009675190046</v>
      </c>
      <c r="G111" s="356">
        <f t="shared" si="35"/>
        <v>5.6668970283344854E-2</v>
      </c>
      <c r="H111" s="356">
        <f t="shared" si="35"/>
        <v>6.08154803040774E-2</v>
      </c>
      <c r="I111" s="356">
        <f t="shared" si="35"/>
        <v>6.9108500345542501E-2</v>
      </c>
      <c r="J111" s="356">
        <f t="shared" si="35"/>
        <v>3.5936420179682099E-2</v>
      </c>
      <c r="K111" s="356">
        <f t="shared" si="35"/>
        <v>6.2197650310988249E-2</v>
      </c>
      <c r="L111" s="357">
        <f t="shared" si="35"/>
        <v>6.5653075328265378E-2</v>
      </c>
    </row>
    <row r="112" spans="1:12" s="322" customFormat="1" hidden="1" x14ac:dyDescent="0.2">
      <c r="A112" s="353">
        <v>4</v>
      </c>
      <c r="B112" s="553" t="s">
        <v>85</v>
      </c>
      <c r="C112" s="554"/>
      <c r="D112" s="554"/>
      <c r="E112" s="555"/>
      <c r="F112" s="343">
        <f t="shared" si="34"/>
        <v>4.4920525224602631E-2</v>
      </c>
      <c r="G112" s="356">
        <f t="shared" si="35"/>
        <v>8.2930200414651004E-3</v>
      </c>
      <c r="H112" s="356">
        <f t="shared" si="35"/>
        <v>5.5286800276433999E-3</v>
      </c>
      <c r="I112" s="356">
        <f t="shared" si="35"/>
        <v>8.9841050449205248E-3</v>
      </c>
      <c r="J112" s="356">
        <f t="shared" si="35"/>
        <v>1.10573600552868E-2</v>
      </c>
      <c r="K112" s="356">
        <f t="shared" si="35"/>
        <v>6.2197650310988253E-3</v>
      </c>
      <c r="L112" s="357">
        <f t="shared" si="35"/>
        <v>4.8375950241879755E-3</v>
      </c>
    </row>
    <row r="113" spans="1:12" s="322" customFormat="1" ht="13.5" hidden="1" thickBot="1" x14ac:dyDescent="0.25">
      <c r="A113" s="358">
        <v>5</v>
      </c>
      <c r="B113" s="556" t="s">
        <v>86</v>
      </c>
      <c r="C113" s="557"/>
      <c r="D113" s="557"/>
      <c r="E113" s="558"/>
      <c r="F113" s="359">
        <f t="shared" ref="F113:L113" si="36">SUM(F109:F112)</f>
        <v>1</v>
      </c>
      <c r="G113" s="360">
        <f t="shared" ref="G113" si="37">SUM(G109:G112)</f>
        <v>0.19972356599861782</v>
      </c>
      <c r="H113" s="360">
        <f t="shared" si="36"/>
        <v>0.18382861091914304</v>
      </c>
      <c r="I113" s="361">
        <f t="shared" si="36"/>
        <v>0.23358673116793366</v>
      </c>
      <c r="J113" s="361">
        <f>SUM(J109:J112)</f>
        <v>0.13337940566689702</v>
      </c>
      <c r="K113" s="361">
        <f t="shared" si="36"/>
        <v>0.13407049067035245</v>
      </c>
      <c r="L113" s="362">
        <f t="shared" si="36"/>
        <v>0.11541119557705598</v>
      </c>
    </row>
  </sheetData>
  <sheetProtection password="CC43" sheet="1" objects="1" scenarios="1" formatCells="0" formatColumns="0" formatRows="0"/>
  <mergeCells count="44">
    <mergeCell ref="B112:E112"/>
    <mergeCell ref="B113:E113"/>
    <mergeCell ref="B104:E104"/>
    <mergeCell ref="B105:E105"/>
    <mergeCell ref="B106:E106"/>
    <mergeCell ref="B107:E107"/>
    <mergeCell ref="B108:E108"/>
    <mergeCell ref="B109:E109"/>
    <mergeCell ref="B110:E110"/>
    <mergeCell ref="B111:E111"/>
    <mergeCell ref="B101:E101"/>
    <mergeCell ref="B102:E102"/>
    <mergeCell ref="B103:E103"/>
    <mergeCell ref="B97:E97"/>
    <mergeCell ref="B98:E98"/>
    <mergeCell ref="B100:E100"/>
    <mergeCell ref="F94:L94"/>
    <mergeCell ref="K6:P6"/>
    <mergeCell ref="C4:P4"/>
    <mergeCell ref="C5:I5"/>
    <mergeCell ref="B99:E99"/>
    <mergeCell ref="B7:B8"/>
    <mergeCell ref="J5:P5"/>
    <mergeCell ref="C6:C7"/>
    <mergeCell ref="J6:J7"/>
    <mergeCell ref="B94:E96"/>
    <mergeCell ref="B30:E32"/>
    <mergeCell ref="B33:E33"/>
    <mergeCell ref="B34:E34"/>
    <mergeCell ref="B35:E35"/>
    <mergeCell ref="B46:E46"/>
    <mergeCell ref="B47:E47"/>
    <mergeCell ref="B48:E48"/>
    <mergeCell ref="F30:K30"/>
    <mergeCell ref="B41:E41"/>
    <mergeCell ref="B42:E42"/>
    <mergeCell ref="B43:E43"/>
    <mergeCell ref="B44:E44"/>
    <mergeCell ref="B45:E45"/>
    <mergeCell ref="B36:E36"/>
    <mergeCell ref="B37:E37"/>
    <mergeCell ref="B38:E38"/>
    <mergeCell ref="B39:E39"/>
    <mergeCell ref="B40:E40"/>
  </mergeCells>
  <hyperlinks>
    <hyperlink ref="B3" location="הוראות!A1" display="חזרה"/>
  </hyperlinks>
  <pageMargins left="0.16" right="0.28999999999999998" top="1" bottom="1" header="0.5" footer="0.5"/>
  <pageSetup paperSize="9" scale="73" fitToWidth="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46656d4-8850-49b3-aebd-68bd05f7f43d"/>
    <kb4cc1381c4248d7a2dfa3f1be0c86c0 xmlns="a46656d4-8850-49b3-aebd-68bd05f7f43d">
      <Terms xmlns="http://schemas.microsoft.com/office/infopath/2007/PartnerControls"/>
    </kb4cc1381c4248d7a2dfa3f1be0c86c0>
    <n612d9597dc7466f957352ce79be86f3 xmlns="a46656d4-8850-49b3-aebd-68bd05f7f43d">
      <Terms xmlns="http://schemas.microsoft.com/office/infopath/2007/PartnerControls"/>
    </n612d9597dc7466f957352ce79be86f3>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ia53b9f18d984e01914f4b79710425b7 xmlns="a46656d4-8850-49b3-aebd-68bd05f7f43d">
      <Terms xmlns="http://schemas.microsoft.com/office/infopath/2007/PartnerControls"/>
    </ia53b9f18d984e01914f4b79710425b7>
    <b76e59bb9f5947a781773f53cc6e9460 xmlns="a46656d4-8850-49b3-aebd-68bd05f7f43d">
      <Terms xmlns="http://schemas.microsoft.com/office/infopath/2007/PartnerControls"/>
    </b76e59bb9f5947a781773f53cc6e9460>
    <j92457fac7d145f98e698f5712f6a6a4 xmlns="a46656d4-8850-49b3-aebd-68bd05f7f43d">
      <Terms xmlns="http://schemas.microsoft.com/office/infopath/2007/PartnerControls"/>
    </j92457fac7d145f98e698f5712f6a6a4>
    <e4b5484c9c824b148c38bfcb2bd74c0d xmlns="a46656d4-8850-49b3-aebd-68bd05f7f43d">
      <Terms xmlns="http://schemas.microsoft.com/office/infopath/2007/PartnerControls"/>
    </e4b5484c9c824b148c38bfcb2bd74c0d>
    <o68cd33f8d3a45abb273b6e406faee3d xmlns="a46656d4-8850-49b3-aebd-68bd05f7f43d">
      <Terms xmlns="http://schemas.microsoft.com/office/infopath/2007/PartnerControls"/>
    </o68cd33f8d3a45abb273b6e406faee3d>
    <o80fb9e8b9d445b0bb174fdcd68ee89c xmlns="a46656d4-8850-49b3-aebd-68bd05f7f43d">
      <Terms xmlns="http://schemas.microsoft.com/office/infopath/2007/PartnerControls"/>
    </o80fb9e8b9d445b0bb174fdcd68ee89c>
    <l34dc5595392493c8311535275827f74 xmlns="a46656d4-8850-49b3-aebd-68bd05f7f43d">
      <Terms xmlns="http://schemas.microsoft.com/office/infopath/2007/PartnerControls"/>
    </l34dc5595392493c8311535275827f74>
  </documentManagement>
</p:properties>
</file>

<file path=customXml/item3.xml><?xml version="1.0" encoding="utf-8"?>
<ct:contentTypeSchema xmlns:ct="http://schemas.microsoft.com/office/2006/metadata/contentType" xmlns:ma="http://schemas.microsoft.com/office/2006/metadata/properties/metaAttributes" ct:_="" ma:_="" ma:contentTypeName="מסמך" ma:contentTypeID="0x0101006FDA8B39079CB64BAC559E1752826592" ma:contentTypeVersion="4" ma:contentTypeDescription="צור מסמך חדש." ma:contentTypeScope="" ma:versionID="8ff6c565afecc61bbf55733b550bf441">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dd568f90d89ff33af41bf918545bb213"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fals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99FCF2-CED2-48E9-A84B-11F3C947A8C0}">
  <ds:schemaRefs>
    <ds:schemaRef ds:uri="http://schemas.microsoft.com/sharepoint/v3/contenttype/forms"/>
  </ds:schemaRefs>
</ds:datastoreItem>
</file>

<file path=customXml/itemProps2.xml><?xml version="1.0" encoding="utf-8"?>
<ds:datastoreItem xmlns:ds="http://schemas.openxmlformats.org/officeDocument/2006/customXml" ds:itemID="{CCFD4B66-AACC-40FD-BC85-CB6850BD8E6B}">
  <ds:schemaRefs>
    <ds:schemaRef ds:uri="http://purl.org/dc/elements/1.1/"/>
    <ds:schemaRef ds:uri="http://schemas.openxmlformats.org/package/2006/metadata/core-properties"/>
    <ds:schemaRef ds:uri="http://schemas.microsoft.com/office/2006/metadata/properties"/>
    <ds:schemaRef ds:uri="http://purl.org/dc/terms/"/>
    <ds:schemaRef ds:uri="http://schemas.microsoft.com/office/infopath/2007/PartnerControls"/>
    <ds:schemaRef ds:uri="http://schemas.microsoft.com/office/2006/documentManagement/types"/>
    <ds:schemaRef ds:uri="a46656d4-8850-49b3-aebd-68bd05f7f43d"/>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4801EA51-27C6-405A-9C0C-8499D260E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25</vt:i4>
      </vt:variant>
      <vt:variant>
        <vt:lpstr>טווחים בעלי שם</vt:lpstr>
      </vt:variant>
      <vt:variant>
        <vt:i4>21</vt:i4>
      </vt:variant>
    </vt:vector>
  </HeadingPairs>
  <TitlesOfParts>
    <vt:vector size="46" baseType="lpstr">
      <vt:lpstr>הסבר למילוי</vt:lpstr>
      <vt:lpstr>הוראות</vt:lpstr>
      <vt:lpstr>רשימת גופים</vt:lpstr>
      <vt:lpstr>כללי א1</vt:lpstr>
      <vt:lpstr>כללי ג1</vt:lpstr>
      <vt:lpstr> בריאות א2</vt:lpstr>
      <vt:lpstr>  בריאות ג2</vt:lpstr>
      <vt:lpstr> פנסיוני א3</vt:lpstr>
      <vt:lpstr> פנסיוני ג3</vt:lpstr>
      <vt:lpstr>נספח א4 - G</vt:lpstr>
      <vt:lpstr>נספח א4 - P</vt:lpstr>
      <vt:lpstr>נספח א4 - B</vt:lpstr>
      <vt:lpstr>נספח א5 - G</vt:lpstr>
      <vt:lpstr>נספח א5 - P</vt:lpstr>
      <vt:lpstr>נספח א5 - B</vt:lpstr>
      <vt:lpstr>כללי ב1</vt:lpstr>
      <vt:lpstr>  בריאות ב2</vt:lpstr>
      <vt:lpstr> פנסיוני ב3</vt:lpstr>
      <vt:lpstr>נספח ב4 - G</vt:lpstr>
      <vt:lpstr>נספח ב4 - P</vt:lpstr>
      <vt:lpstr>נספח ב4 - B</vt:lpstr>
      <vt:lpstr>נספח ב5 - G</vt:lpstr>
      <vt:lpstr>נספח ב5 - P</vt:lpstr>
      <vt:lpstr>נספח ב5 - B</vt:lpstr>
      <vt:lpstr>ג-דוגמה</vt:lpstr>
      <vt:lpstr>List_Names</vt:lpstr>
      <vt:lpstr>'  בריאות ב2'!WPrint_Area_W</vt:lpstr>
      <vt:lpstr>'  בריאות ג2'!WPrint_Area_W</vt:lpstr>
      <vt:lpstr>' בריאות א2'!WPrint_Area_W</vt:lpstr>
      <vt:lpstr>' פנסיוני א3'!WPrint_Area_W</vt:lpstr>
      <vt:lpstr>' פנסיוני ב3'!WPrint_Area_W</vt:lpstr>
      <vt:lpstr>' פנסיוני ג3'!WPrint_Area_W</vt:lpstr>
      <vt:lpstr>'ג-דוגמה'!WPrint_Area_W</vt:lpstr>
      <vt:lpstr>'כללי א1'!WPrint_Area_W</vt:lpstr>
      <vt:lpstr>'כללי ב1'!WPrint_Area_W</vt:lpstr>
      <vt:lpstr>'כללי ג1'!WPrint_Area_W</vt:lpstr>
      <vt:lpstr>'  בריאות ב2'!WPrint_TitlesW</vt:lpstr>
      <vt:lpstr>'  בריאות ג2'!WPrint_TitlesW</vt:lpstr>
      <vt:lpstr>' בריאות א2'!WPrint_TitlesW</vt:lpstr>
      <vt:lpstr>' פנסיוני א3'!WPrint_TitlesW</vt:lpstr>
      <vt:lpstr>' פנסיוני ב3'!WPrint_TitlesW</vt:lpstr>
      <vt:lpstr>' פנסיוני ג3'!WPrint_TitlesW</vt:lpstr>
      <vt:lpstr>'ג-דוגמה'!WPrint_TitlesW</vt:lpstr>
      <vt:lpstr>'כללי א1'!WPrint_TitlesW</vt:lpstr>
      <vt:lpstr>'כללי ב1'!WPrint_TitlesW</vt:lpstr>
      <vt:lpstr>'כללי ג1'!WPrint_TitlesW</vt:lpstr>
    </vt:vector>
  </TitlesOfParts>
  <Company>MOF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קובץ דיווח</dc:title>
  <dc:creator>אוהד מעודי</dc:creator>
  <cp:lastModifiedBy>Ella Schreck</cp:lastModifiedBy>
  <cp:lastPrinted>2016-06-28T14:16:06Z</cp:lastPrinted>
  <dcterms:created xsi:type="dcterms:W3CDTF">2012-03-26T09:12:08Z</dcterms:created>
  <dcterms:modified xsi:type="dcterms:W3CDTF">2021-05-31T12:41:56Z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0x0101006FDA8B39079CB64BAC559E1752826592</vt:lpwstr>
  </property>
  <property fmtid="{D5CDD505-2E9C-101B-9397-08002B2CF9AE}" pid="3" name="o80fb9e8b9d445b0bb174fdcd68ee89c">
    <vt:lpwstr/>
  </property>
  <property fmtid="{D5CDD505-2E9C-101B-9397-08002B2CF9AE}" pid="4" name="j92457fac7d145f98e698f5712f6a6a4">
    <vt:lpwstr/>
  </property>
  <property fmtid="{D5CDD505-2E9C-101B-9397-08002B2CF9AE}" pid="5" name="MMDUnitsName">
    <vt:lpwstr/>
  </property>
  <property fmtid="{D5CDD505-2E9C-101B-9397-08002B2CF9AE}" pid="6" name="l34dc5595392493c8311535275827f74">
    <vt:lpwstr/>
  </property>
  <property fmtid="{D5CDD505-2E9C-101B-9397-08002B2CF9AE}" pid="7" name="MMDResponsibleUnit">
    <vt:lpwstr/>
  </property>
  <property fmtid="{D5CDD505-2E9C-101B-9397-08002B2CF9AE}" pid="8" name="o68cd33f8d3a45abb273b6e406faee3d">
    <vt:lpwstr/>
  </property>
  <property fmtid="{D5CDD505-2E9C-101B-9397-08002B2CF9AE}" pid="9" name="MMDServiceLang">
    <vt:lpwstr/>
  </property>
  <property fmtid="{D5CDD505-2E9C-101B-9397-08002B2CF9AE}" pid="10" name="MMDJobDescription">
    <vt:lpwstr/>
  </property>
  <property fmtid="{D5CDD505-2E9C-101B-9397-08002B2CF9AE}" pid="11" name="MMDKeywords">
    <vt:lpwstr/>
  </property>
  <property fmtid="{D5CDD505-2E9C-101B-9397-08002B2CF9AE}" pid="12" name="MMDStatus">
    <vt:lpwstr/>
  </property>
  <property fmtid="{D5CDD505-2E9C-101B-9397-08002B2CF9AE}" pid="13" name="MMDAudience">
    <vt:lpwstr/>
  </property>
  <property fmtid="{D5CDD505-2E9C-101B-9397-08002B2CF9AE}" pid="14" name="e4b5484c9c824b148c38bfcb2bd74c0d">
    <vt:lpwstr/>
  </property>
  <property fmtid="{D5CDD505-2E9C-101B-9397-08002B2CF9AE}" pid="15" name="MMDLiveEvent">
    <vt:lpwstr/>
  </property>
  <property fmtid="{D5CDD505-2E9C-101B-9397-08002B2CF9AE}" pid="16" name="MMDSubjects">
    <vt:lpwstr/>
  </property>
  <property fmtid="{D5CDD505-2E9C-101B-9397-08002B2CF9AE}" pid="17" name="MMDTypes">
    <vt:lpwstr/>
  </property>
  <property fmtid="{D5CDD505-2E9C-101B-9397-08002B2CF9AE}" pid="18" name="MMDResponsibleOffice">
    <vt:lpwstr/>
  </property>
  <property fmtid="{D5CDD505-2E9C-101B-9397-08002B2CF9AE}" pid="19" name="RoutingRuleDescription">
    <vt:lpwstr>קובץ הדיווח (xlsx) - עודכן בתאריך 12.3.15</vt:lpwstr>
  </property>
</Properties>
</file>