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2021\דוח הוצאות אינפינטי 2021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078" sheetId="4" r:id="rId4"/>
    <sheet name="1536" sheetId="5" r:id="rId5"/>
    <sheet name="1079" sheetId="6" r:id="rId6"/>
    <sheet name="7232" sheetId="7" r:id="rId7"/>
    <sheet name="1209" sheetId="8" r:id="rId8"/>
    <sheet name="7233" sheetId="9" r:id="rId9"/>
    <sheet name="7231" sheetId="11" r:id="rId10"/>
  </sheets>
  <calcPr calcId="162913"/>
</workbook>
</file>

<file path=xl/calcChain.xml><?xml version="1.0" encoding="utf-8"?>
<calcChain xmlns="http://schemas.openxmlformats.org/spreadsheetml/2006/main">
  <c r="I39" i="1" l="1"/>
  <c r="B50" i="3" l="1"/>
  <c r="I31" i="11" l="1"/>
  <c r="I21" i="11"/>
  <c r="I38" i="11" s="1"/>
  <c r="I17" i="11"/>
  <c r="I14" i="11"/>
  <c r="I10" i="11"/>
  <c r="I38" i="9"/>
  <c r="I31" i="9"/>
  <c r="I21" i="9"/>
  <c r="I17" i="9"/>
  <c r="I14" i="9"/>
  <c r="I10" i="9"/>
  <c r="I35" i="9" s="1"/>
  <c r="I39" i="9" s="1"/>
  <c r="I38" i="8"/>
  <c r="I31" i="8"/>
  <c r="I21" i="8"/>
  <c r="I17" i="8"/>
  <c r="I14" i="8"/>
  <c r="I10" i="8"/>
  <c r="I31" i="7"/>
  <c r="I21" i="7"/>
  <c r="I38" i="7" s="1"/>
  <c r="I17" i="7"/>
  <c r="I14" i="7"/>
  <c r="I10" i="7"/>
  <c r="I31" i="6"/>
  <c r="I21" i="6"/>
  <c r="I38" i="6" s="1"/>
  <c r="I17" i="6"/>
  <c r="I14" i="6"/>
  <c r="I10" i="6"/>
  <c r="I31" i="5"/>
  <c r="I21" i="5"/>
  <c r="I38" i="5" s="1"/>
  <c r="I17" i="5"/>
  <c r="I14" i="5"/>
  <c r="I10" i="5"/>
  <c r="I38" i="4"/>
  <c r="I31" i="4"/>
  <c r="I21" i="4"/>
  <c r="I17" i="4"/>
  <c r="I14" i="4"/>
  <c r="I10" i="4"/>
  <c r="B24" i="3"/>
  <c r="B18" i="3"/>
  <c r="B12" i="3"/>
  <c r="I54" i="2"/>
  <c r="I48" i="2"/>
  <c r="I42" i="2"/>
  <c r="I36" i="2"/>
  <c r="I30" i="2"/>
  <c r="I16" i="2"/>
  <c r="I19" i="2" s="1"/>
  <c r="I56" i="2" s="1"/>
  <c r="I38" i="1"/>
  <c r="I31" i="1"/>
  <c r="I21" i="1"/>
  <c r="I17" i="1"/>
  <c r="I14" i="1"/>
  <c r="I10" i="1"/>
  <c r="I35" i="1" l="1"/>
  <c r="I35" i="8"/>
  <c r="I39" i="8" s="1"/>
  <c r="I35" i="7"/>
  <c r="I39" i="7" s="1"/>
  <c r="I35" i="6"/>
  <c r="I39" i="6" s="1"/>
  <c r="I35" i="5"/>
  <c r="I39" i="5" s="1"/>
  <c r="I35" i="4"/>
  <c r="I39" i="4" s="1"/>
  <c r="I35" i="11"/>
  <c r="I39" i="11" s="1"/>
  <c r="B32" i="3" l="1"/>
  <c r="B52" i="3"/>
</calcChain>
</file>

<file path=xl/sharedStrings.xml><?xml version="1.0" encoding="utf-8"?>
<sst xmlns="http://schemas.openxmlformats.org/spreadsheetml/2006/main" count="356" uniqueCount="95">
  <si>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</si>
  <si>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31/12/2021</t>
  </si>
  <si>
    <t>שם החברה המנהלת: אינפיניטי</t>
  </si>
  <si>
    <t>שם הקופה המדווחת: אינפנטי גמל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</si>
  <si>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</si>
  <si>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</si>
  <si>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</si>
  <si>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</si>
  <si>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</si>
  <si>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</si>
  <si>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</si>
  <si>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</si>
  <si>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</si>
  <si>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</si>
  <si>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</si>
  <si>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</si>
  <si>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</si>
  <si>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</si>
  <si>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</si>
  <si>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</si>
  <si>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</si>
  <si>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</si>
  <si>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</si>
  <si>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</si>
  <si>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</si>
  <si>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</si>
  <si>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</si>
  <si>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</si>
  <si>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</si>
  <si>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</si>
  <si>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</si>
  <si>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</si>
  <si>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5.20.135, פריים מערכות, טלפון 03-7760600, www.primesys.co.il</t>
  </si>
  <si>
    <t>נספח 2 - פרוט עמלות והוצאות לשנה המסתיימת ביום: 31/12/2021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</si>
  <si>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</si>
  <si>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</si>
  <si>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</si>
  <si>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</si>
  <si>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</si>
  <si>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</si>
  <si>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</si>
  <si>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</si>
  <si>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</si>
  <si>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</si>
  <si>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</si>
  <si>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</si>
  <si>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</si>
  <si>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</si>
  <si>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</si>
  <si>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</si>
  <si>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</si>
  <si>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</si>
  <si>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</si>
  <si>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</si>
  <si>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</si>
  <si>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</si>
  <si>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</si>
  <si>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</si>
  <si>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31/12/2021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</si>
  <si>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</si>
  <si>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</si>
  <si>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</si>
  <si>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</si>
  <si>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</si>
  <si>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</si>
  <si>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</si>
  <si>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</si>
  <si>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</si>
  <si>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</si>
  <si>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</si>
  <si>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</si>
  <si>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</si>
  <si>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</si>
  <si>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</si>
  <si>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</si>
  <si>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</si>
  <si>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</si>
  <si>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INVESCO MSCI- W</t>
  </si>
  <si>
    <t>ISHARES MSCI WO</t>
  </si>
  <si>
    <t>DBX MSCI WORLD</t>
  </si>
  <si>
    <t>LYXOR CORE MSCI</t>
  </si>
  <si>
    <t>HSBC MSCI WORLD</t>
  </si>
  <si>
    <t>ISHARES FTSE/XI</t>
  </si>
  <si>
    <t>ISHS PHLX SOX S</t>
  </si>
  <si>
    <t>GLOBAL X LITHIU</t>
  </si>
  <si>
    <t>סך תשלומים בגין השקעה בקרנות סל</t>
  </si>
  <si>
    <t>סך הכול עמלות ניהול חיצוני</t>
  </si>
  <si>
    <t>שם הקופה המדווחת: אינפיניטי גמל אג"ח</t>
  </si>
  <si>
    <t>שם הקופה המדווחת: אינפיניטי גמל מניות בחו"ל</t>
  </si>
  <si>
    <t>שם הקופה המדווחת: אינפיניטי גמל מניות בישראל</t>
  </si>
  <si>
    <t>שם הקופה המדווחת: אינפיניטי גמל מסלול לבני 50 עד 60</t>
  </si>
  <si>
    <t>שם הקופה המדווחת: אינפיניטי גמל אג"ח ממשלת ישראל</t>
  </si>
  <si>
    <t>שם הקופה המדווחת: אינפינטי גמל מסלול לבני 60 ומעלה</t>
  </si>
  <si>
    <t>שם הקופה המדווחת: אינפיניטי גמל מסלול לבני 50 ומטה</t>
  </si>
  <si>
    <t>ISHARES MSCI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</si>
</sst>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5" formatCode="#,##0.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right" readingOrder="2"/>
    </xf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165" fontId="0" fillId="0" borderId="1" xfId="0" applyNumberFormat="1" applyBorder="1"/>
    <xf numFmtId="165" fontId="1" fillId="2" borderId="1" xfId="0" applyNumberFormat="1" applyFont="1" applyFill="1" applyBorder="1"/>
    <xf numFmtId="165" fontId="0" fillId="0" borderId="0" xfId="0" applyNumberFormat="1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rightToLeft="1" tabSelected="1" topLeftCell="A16" workbookViewId="0">
      <selection activeCell="K38" sqref="K38"/>
    </sheetView>
  </sheetViews>
  <sheetFormatPr defaultColWidth="9.140625" defaultRowHeight="12.75" x14ac:dyDescent="0.2"/>
  <cols>
    <col min="9" max="9" width="20.7109375" customWidth="1"/>
    <col min="11" max="11" width="11.140625" bestFit="1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3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78.691509999999994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78.691509999999994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22.44218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22.44218</v>
      </c>
    </row>
    <row r="17" spans="1:11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0.879</v>
      </c>
    </row>
    <row r="18" spans="1:11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>
        <v>0.879</v>
      </c>
    </row>
    <row r="19" spans="1:11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11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11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85.760999999999996</v>
      </c>
    </row>
    <row r="22" spans="1:11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11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11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11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11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12">
        <v>37.326000000000001</v>
      </c>
      <c r="K26" s="14"/>
    </row>
    <row r="27" spans="1:11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12">
        <v>48.435000000000002</v>
      </c>
      <c r="K27" s="14"/>
    </row>
    <row r="28" spans="1:11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11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11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11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11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12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12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12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187.77368999999999</v>
      </c>
    </row>
    <row r="36" spans="1:12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12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12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2.4853385892163103E-4</v>
      </c>
    </row>
    <row r="39" spans="1:12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I35/357898.802</f>
        <v>5.2465582156377259E-4</v>
      </c>
    </row>
    <row r="40" spans="1:12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12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348604.413</v>
      </c>
      <c r="K41" s="14"/>
      <c r="L41" s="14"/>
    </row>
    <row r="44" spans="1:12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topLeftCell="A34" workbookViewId="0">
      <selection activeCell="K54" sqref="K5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33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3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34</v>
      </c>
      <c r="B10" s="16"/>
      <c r="C10" s="16"/>
      <c r="D10" s="16"/>
      <c r="E10" s="16"/>
      <c r="F10" s="16"/>
      <c r="G10" s="16"/>
      <c r="H10" s="16"/>
      <c r="I10" s="7"/>
    </row>
    <row r="11" spans="1:9" x14ac:dyDescent="0.2">
      <c r="A11" s="15" t="s">
        <v>35</v>
      </c>
      <c r="B11" s="16"/>
      <c r="C11" s="16"/>
      <c r="D11" s="16"/>
      <c r="E11" s="16"/>
      <c r="F11" s="16"/>
      <c r="G11" s="16"/>
      <c r="H11" s="16"/>
      <c r="I11" s="7"/>
    </row>
    <row r="12" spans="1:9" x14ac:dyDescent="0.2">
      <c r="A12" s="17" t="s">
        <v>36</v>
      </c>
      <c r="B12" s="16"/>
      <c r="C12" s="16"/>
      <c r="D12" s="16"/>
      <c r="E12" s="16"/>
      <c r="F12" s="16"/>
      <c r="G12" s="16"/>
      <c r="H12" s="16"/>
      <c r="I12" s="9"/>
    </row>
    <row r="13" spans="1:9" x14ac:dyDescent="0.2">
      <c r="A13" s="17" t="s">
        <v>37</v>
      </c>
      <c r="B13" s="16"/>
      <c r="C13" s="16"/>
      <c r="D13" s="16"/>
      <c r="E13" s="16"/>
      <c r="F13" s="16"/>
      <c r="G13" s="16"/>
      <c r="H13" s="16"/>
      <c r="I13" s="9"/>
    </row>
    <row r="14" spans="1:9" x14ac:dyDescent="0.2">
      <c r="A14" s="17" t="s">
        <v>38</v>
      </c>
      <c r="B14" s="16"/>
      <c r="C14" s="16"/>
      <c r="D14" s="16"/>
      <c r="E14" s="16"/>
      <c r="F14" s="16"/>
      <c r="G14" s="16"/>
      <c r="H14" s="16"/>
      <c r="I14" s="9"/>
    </row>
    <row r="15" spans="1:9" x14ac:dyDescent="0.2">
      <c r="A15" s="15" t="s">
        <v>39</v>
      </c>
      <c r="B15" s="16"/>
      <c r="C15" s="16"/>
      <c r="D15" s="16"/>
      <c r="E15" s="16"/>
      <c r="F15" s="16"/>
      <c r="G15" s="16"/>
      <c r="H15" s="16"/>
      <c r="I15" s="7"/>
    </row>
    <row r="16" spans="1:9" x14ac:dyDescent="0.2">
      <c r="A16" s="17" t="s">
        <v>40</v>
      </c>
      <c r="B16" s="16"/>
      <c r="C16" s="16"/>
      <c r="D16" s="16"/>
      <c r="E16" s="16"/>
      <c r="F16" s="16"/>
      <c r="G16" s="16"/>
      <c r="H16" s="16"/>
      <c r="I16" s="9">
        <f>79-'נספח 1'!I16</f>
        <v>56.55782</v>
      </c>
    </row>
    <row r="17" spans="1:9" x14ac:dyDescent="0.2">
      <c r="A17" s="17" t="s">
        <v>37</v>
      </c>
      <c r="B17" s="16"/>
      <c r="C17" s="16"/>
      <c r="D17" s="16"/>
      <c r="E17" s="16"/>
      <c r="F17" s="16"/>
      <c r="G17" s="16"/>
      <c r="H17" s="16"/>
      <c r="I17" s="9"/>
    </row>
    <row r="18" spans="1:9" x14ac:dyDescent="0.2">
      <c r="A18" s="17" t="s">
        <v>38</v>
      </c>
      <c r="B18" s="16"/>
      <c r="C18" s="16"/>
      <c r="D18" s="16"/>
      <c r="E18" s="16"/>
      <c r="F18" s="16"/>
      <c r="G18" s="16"/>
      <c r="H18" s="16"/>
      <c r="I18" s="9"/>
    </row>
    <row r="19" spans="1:9" x14ac:dyDescent="0.2">
      <c r="A19" s="15" t="s">
        <v>41</v>
      </c>
      <c r="B19" s="16"/>
      <c r="C19" s="16"/>
      <c r="D19" s="16"/>
      <c r="E19" s="16"/>
      <c r="F19" s="16"/>
      <c r="G19" s="16"/>
      <c r="H19" s="16"/>
      <c r="I19" s="9">
        <f>SUM(I12:I14)+SUM(I16:I18)</f>
        <v>56.55782</v>
      </c>
    </row>
    <row r="20" spans="1:9" x14ac:dyDescent="0.2">
      <c r="A20" s="17"/>
      <c r="B20" s="16"/>
      <c r="C20" s="16"/>
      <c r="D20" s="16"/>
      <c r="E20" s="16"/>
      <c r="F20" s="16"/>
      <c r="G20" s="16"/>
      <c r="H20" s="16"/>
      <c r="I20" s="6"/>
    </row>
    <row r="21" spans="1:9" x14ac:dyDescent="0.2">
      <c r="A21" s="15" t="s">
        <v>42</v>
      </c>
      <c r="B21" s="16"/>
      <c r="C21" s="16"/>
      <c r="D21" s="16"/>
      <c r="E21" s="16"/>
      <c r="F21" s="16"/>
      <c r="G21" s="16"/>
      <c r="H21" s="16"/>
      <c r="I21" s="7"/>
    </row>
    <row r="22" spans="1:9" x14ac:dyDescent="0.2">
      <c r="A22" s="15" t="s">
        <v>35</v>
      </c>
      <c r="B22" s="16"/>
      <c r="C22" s="16"/>
      <c r="D22" s="16"/>
      <c r="E22" s="16"/>
      <c r="F22" s="16"/>
      <c r="G22" s="16"/>
      <c r="H22" s="16"/>
      <c r="I22" s="7"/>
    </row>
    <row r="23" spans="1:9" x14ac:dyDescent="0.2">
      <c r="A23" s="17" t="s">
        <v>43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44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38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5" t="s">
        <v>39</v>
      </c>
      <c r="B26" s="16"/>
      <c r="C26" s="16"/>
      <c r="D26" s="16"/>
      <c r="E26" s="16"/>
      <c r="F26" s="16"/>
      <c r="G26" s="16"/>
      <c r="H26" s="16"/>
      <c r="I26" s="7"/>
    </row>
    <row r="27" spans="1:9" x14ac:dyDescent="0.2">
      <c r="A27" s="17" t="s">
        <v>40</v>
      </c>
      <c r="B27" s="16"/>
      <c r="C27" s="16"/>
      <c r="D27" s="16"/>
      <c r="E27" s="16"/>
      <c r="F27" s="16"/>
      <c r="G27" s="16"/>
      <c r="H27" s="16"/>
      <c r="I27" s="9"/>
    </row>
    <row r="28" spans="1:9" x14ac:dyDescent="0.2">
      <c r="A28" s="17" t="s">
        <v>44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38</v>
      </c>
      <c r="B29" s="16"/>
      <c r="C29" s="16"/>
      <c r="D29" s="16"/>
      <c r="E29" s="16"/>
      <c r="F29" s="16"/>
      <c r="G29" s="16"/>
      <c r="H29" s="16"/>
      <c r="I29" s="9">
        <v>22.44218</v>
      </c>
    </row>
    <row r="30" spans="1:9" x14ac:dyDescent="0.2">
      <c r="A30" s="15" t="s">
        <v>45</v>
      </c>
      <c r="B30" s="16"/>
      <c r="C30" s="16"/>
      <c r="D30" s="16"/>
      <c r="E30" s="16"/>
      <c r="F30" s="16"/>
      <c r="G30" s="16"/>
      <c r="H30" s="16"/>
      <c r="I30" s="8">
        <f>SUM(I23:I25)+SUM(I27:I29)</f>
        <v>22.44218</v>
      </c>
    </row>
    <row r="31" spans="1:9" x14ac:dyDescent="0.2">
      <c r="A31" s="17"/>
      <c r="B31" s="16"/>
      <c r="C31" s="16"/>
      <c r="D31" s="16"/>
      <c r="E31" s="16"/>
      <c r="F31" s="16"/>
      <c r="G31" s="16"/>
      <c r="H31" s="16"/>
      <c r="I31" s="6"/>
    </row>
    <row r="32" spans="1:9" x14ac:dyDescent="0.2">
      <c r="A32" s="15" t="s">
        <v>46</v>
      </c>
      <c r="B32" s="16"/>
      <c r="C32" s="16"/>
      <c r="D32" s="16"/>
      <c r="E32" s="16"/>
      <c r="F32" s="16"/>
      <c r="G32" s="16"/>
      <c r="H32" s="16"/>
      <c r="I32" s="7"/>
    </row>
    <row r="33" spans="1:9" x14ac:dyDescent="0.2">
      <c r="A33" s="17" t="s">
        <v>47</v>
      </c>
      <c r="B33" s="16"/>
      <c r="C33" s="16"/>
      <c r="D33" s="16"/>
      <c r="E33" s="16"/>
      <c r="F33" s="16"/>
      <c r="G33" s="16"/>
      <c r="H33" s="16"/>
      <c r="I33" s="9">
        <v>0.879</v>
      </c>
    </row>
    <row r="34" spans="1:9" x14ac:dyDescent="0.2">
      <c r="A34" s="17" t="s">
        <v>48</v>
      </c>
      <c r="B34" s="16"/>
      <c r="C34" s="16"/>
      <c r="D34" s="16"/>
      <c r="E34" s="16"/>
      <c r="F34" s="16"/>
      <c r="G34" s="16"/>
      <c r="H34" s="16"/>
      <c r="I34" s="9"/>
    </row>
    <row r="35" spans="1:9" x14ac:dyDescent="0.2">
      <c r="A35" s="17" t="s">
        <v>38</v>
      </c>
      <c r="B35" s="16"/>
      <c r="C35" s="16"/>
      <c r="D35" s="16"/>
      <c r="E35" s="16"/>
      <c r="F35" s="16"/>
      <c r="G35" s="16"/>
      <c r="H35" s="16"/>
      <c r="I35" s="6"/>
    </row>
    <row r="36" spans="1:9" x14ac:dyDescent="0.2">
      <c r="A36" s="15" t="s">
        <v>49</v>
      </c>
      <c r="B36" s="16"/>
      <c r="C36" s="16"/>
      <c r="D36" s="16"/>
      <c r="E36" s="16"/>
      <c r="F36" s="16"/>
      <c r="G36" s="16"/>
      <c r="H36" s="16"/>
      <c r="I36" s="8">
        <f>SUM(I33:I35)</f>
        <v>0.879</v>
      </c>
    </row>
    <row r="37" spans="1:9" x14ac:dyDescent="0.2">
      <c r="A37" s="17"/>
      <c r="B37" s="16"/>
      <c r="C37" s="16"/>
      <c r="D37" s="16"/>
      <c r="E37" s="16"/>
      <c r="F37" s="16"/>
      <c r="G37" s="16"/>
      <c r="H37" s="16"/>
      <c r="I37" s="6"/>
    </row>
    <row r="38" spans="1:9" x14ac:dyDescent="0.2">
      <c r="A38" s="15" t="s">
        <v>50</v>
      </c>
      <c r="B38" s="16"/>
      <c r="C38" s="16"/>
      <c r="D38" s="16"/>
      <c r="E38" s="16"/>
      <c r="F38" s="16"/>
      <c r="G38" s="16"/>
      <c r="H38" s="16"/>
      <c r="I38" s="7"/>
    </row>
    <row r="39" spans="1:9" x14ac:dyDescent="0.2">
      <c r="A39" s="17" t="s">
        <v>47</v>
      </c>
      <c r="B39" s="16"/>
      <c r="C39" s="16"/>
      <c r="D39" s="16"/>
      <c r="E39" s="16"/>
      <c r="F39" s="16"/>
      <c r="G39" s="16"/>
      <c r="H39" s="16"/>
      <c r="I39" s="9"/>
    </row>
    <row r="40" spans="1:9" x14ac:dyDescent="0.2">
      <c r="A40" s="17" t="s">
        <v>48</v>
      </c>
      <c r="B40" s="16"/>
      <c r="C40" s="16"/>
      <c r="D40" s="16"/>
      <c r="E40" s="16"/>
      <c r="F40" s="16"/>
      <c r="G40" s="16"/>
      <c r="H40" s="16"/>
      <c r="I40" s="9"/>
    </row>
    <row r="41" spans="1:9" x14ac:dyDescent="0.2">
      <c r="A41" s="17" t="s">
        <v>38</v>
      </c>
      <c r="B41" s="16"/>
      <c r="C41" s="16"/>
      <c r="D41" s="16"/>
      <c r="E41" s="16"/>
      <c r="F41" s="16"/>
      <c r="G41" s="16"/>
      <c r="H41" s="16"/>
      <c r="I41" s="9"/>
    </row>
    <row r="42" spans="1:9" x14ac:dyDescent="0.2">
      <c r="A42" s="15" t="s">
        <v>51</v>
      </c>
      <c r="B42" s="16"/>
      <c r="C42" s="16"/>
      <c r="D42" s="16"/>
      <c r="E42" s="16"/>
      <c r="F42" s="16"/>
      <c r="G42" s="16"/>
      <c r="H42" s="16"/>
      <c r="I42" s="8">
        <f>SUM(I39:I41)</f>
        <v>0</v>
      </c>
    </row>
    <row r="43" spans="1:9" x14ac:dyDescent="0.2">
      <c r="A43" s="17"/>
      <c r="B43" s="16"/>
      <c r="C43" s="16"/>
      <c r="D43" s="16"/>
      <c r="E43" s="16"/>
      <c r="F43" s="16"/>
      <c r="G43" s="16"/>
      <c r="H43" s="16"/>
      <c r="I43" s="6"/>
    </row>
    <row r="44" spans="1:9" x14ac:dyDescent="0.2">
      <c r="A44" s="15" t="s">
        <v>52</v>
      </c>
      <c r="B44" s="16"/>
      <c r="C44" s="16"/>
      <c r="D44" s="16"/>
      <c r="E44" s="16"/>
      <c r="F44" s="16"/>
      <c r="G44" s="16"/>
      <c r="H44" s="16"/>
      <c r="I44" s="7"/>
    </row>
    <row r="45" spans="1:9" x14ac:dyDescent="0.2">
      <c r="A45" s="17" t="s">
        <v>47</v>
      </c>
      <c r="B45" s="16"/>
      <c r="C45" s="16"/>
      <c r="D45" s="16"/>
      <c r="E45" s="16"/>
      <c r="F45" s="16"/>
      <c r="G45" s="16"/>
      <c r="H45" s="16"/>
      <c r="I45" s="9"/>
    </row>
    <row r="46" spans="1:9" x14ac:dyDescent="0.2">
      <c r="A46" s="17" t="s">
        <v>48</v>
      </c>
      <c r="B46" s="16"/>
      <c r="C46" s="16"/>
      <c r="D46" s="16"/>
      <c r="E46" s="16"/>
      <c r="F46" s="16"/>
      <c r="G46" s="16"/>
      <c r="H46" s="16"/>
      <c r="I46" s="9"/>
    </row>
    <row r="47" spans="1:9" x14ac:dyDescent="0.2">
      <c r="A47" s="17" t="s">
        <v>38</v>
      </c>
      <c r="B47" s="16"/>
      <c r="C47" s="16"/>
      <c r="D47" s="16"/>
      <c r="E47" s="16"/>
      <c r="F47" s="16"/>
      <c r="G47" s="16"/>
      <c r="H47" s="16"/>
      <c r="I47" s="9"/>
    </row>
    <row r="48" spans="1:9" x14ac:dyDescent="0.2">
      <c r="A48" s="15" t="s">
        <v>53</v>
      </c>
      <c r="B48" s="16"/>
      <c r="C48" s="16"/>
      <c r="D48" s="16"/>
      <c r="E48" s="16"/>
      <c r="F48" s="16"/>
      <c r="G48" s="16"/>
      <c r="H48" s="16"/>
      <c r="I48" s="8">
        <f>SUM(I45:I47)</f>
        <v>0</v>
      </c>
    </row>
    <row r="49" spans="1:9" x14ac:dyDescent="0.2">
      <c r="A49" s="17"/>
      <c r="B49" s="16"/>
      <c r="C49" s="16"/>
      <c r="D49" s="16"/>
      <c r="E49" s="16"/>
      <c r="F49" s="16"/>
      <c r="G49" s="16"/>
      <c r="H49" s="16"/>
      <c r="I49" s="6"/>
    </row>
    <row r="50" spans="1:9" x14ac:dyDescent="0.2">
      <c r="A50" s="15" t="s">
        <v>54</v>
      </c>
      <c r="B50" s="16"/>
      <c r="C50" s="16"/>
      <c r="D50" s="16"/>
      <c r="E50" s="16"/>
      <c r="F50" s="16"/>
      <c r="G50" s="16"/>
      <c r="H50" s="16"/>
      <c r="I50" s="7"/>
    </row>
    <row r="51" spans="1:9" x14ac:dyDescent="0.2">
      <c r="A51" s="17" t="s">
        <v>47</v>
      </c>
      <c r="B51" s="16"/>
      <c r="C51" s="16"/>
      <c r="D51" s="16"/>
      <c r="E51" s="16"/>
      <c r="F51" s="16"/>
      <c r="G51" s="16"/>
      <c r="H51" s="16"/>
      <c r="I51" s="9"/>
    </row>
    <row r="52" spans="1:9" x14ac:dyDescent="0.2">
      <c r="A52" s="17" t="s">
        <v>48</v>
      </c>
      <c r="B52" s="16"/>
      <c r="C52" s="16"/>
      <c r="D52" s="16"/>
      <c r="E52" s="16"/>
      <c r="F52" s="16"/>
      <c r="G52" s="16"/>
      <c r="H52" s="16"/>
      <c r="I52" s="9"/>
    </row>
    <row r="53" spans="1:9" x14ac:dyDescent="0.2">
      <c r="A53" s="17" t="s">
        <v>38</v>
      </c>
      <c r="B53" s="16"/>
      <c r="C53" s="16"/>
      <c r="D53" s="16"/>
      <c r="E53" s="16"/>
      <c r="F53" s="16"/>
      <c r="G53" s="16"/>
      <c r="H53" s="16"/>
      <c r="I53" s="9"/>
    </row>
    <row r="54" spans="1:9" x14ac:dyDescent="0.2">
      <c r="A54" s="15" t="s">
        <v>55</v>
      </c>
      <c r="B54" s="16"/>
      <c r="C54" s="16"/>
      <c r="D54" s="16"/>
      <c r="E54" s="16"/>
      <c r="F54" s="16"/>
      <c r="G54" s="16"/>
      <c r="H54" s="16"/>
      <c r="I54" s="8">
        <f>SUM(I51:I53)</f>
        <v>0</v>
      </c>
    </row>
    <row r="55" spans="1:9" x14ac:dyDescent="0.2">
      <c r="A55" s="17"/>
      <c r="B55" s="16"/>
      <c r="C55" s="16"/>
      <c r="D55" s="16"/>
      <c r="E55" s="16"/>
      <c r="F55" s="16"/>
      <c r="G55" s="16"/>
      <c r="H55" s="16"/>
      <c r="I55" s="7"/>
    </row>
    <row r="56" spans="1:9" x14ac:dyDescent="0.2">
      <c r="A56" s="15" t="s">
        <v>56</v>
      </c>
      <c r="B56" s="16"/>
      <c r="C56" s="16"/>
      <c r="D56" s="16"/>
      <c r="E56" s="16"/>
      <c r="F56" s="16"/>
      <c r="G56" s="16"/>
      <c r="H56" s="16"/>
      <c r="I56" s="8">
        <f>I19+I30+I36+I42+I48+I54</f>
        <v>79.879000000000005</v>
      </c>
    </row>
    <row r="57" spans="1:9" x14ac:dyDescent="0.2">
      <c r="A57" s="17"/>
      <c r="B57" s="16"/>
      <c r="C57" s="16"/>
      <c r="D57" s="16"/>
      <c r="E57" s="16"/>
      <c r="F57" s="16"/>
      <c r="G57" s="16"/>
      <c r="H57" s="16"/>
      <c r="I57" s="7"/>
    </row>
    <row r="58" spans="1:9" x14ac:dyDescent="0.2">
      <c r="A58" s="15" t="s">
        <v>57</v>
      </c>
      <c r="B58" s="16"/>
      <c r="C58" s="16"/>
      <c r="D58" s="16"/>
      <c r="E58" s="16"/>
      <c r="F58" s="16"/>
      <c r="G58" s="16"/>
      <c r="H58" s="16"/>
      <c r="I58" s="8">
        <v>348604.413</v>
      </c>
    </row>
    <row r="62" spans="1:9" x14ac:dyDescent="0.2">
      <c r="A62" s="11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rightToLeft="1" topLeftCell="A28" workbookViewId="0">
      <selection activeCell="F45" sqref="F45"/>
    </sheetView>
  </sheetViews>
  <sheetFormatPr defaultColWidth="9.140625" defaultRowHeight="12.75" x14ac:dyDescent="0.2"/>
  <cols>
    <col min="1" max="1" width="44.28515625" style="4" customWidth="1"/>
    <col min="2" max="2" width="20.7109375" style="4" customWidth="1"/>
  </cols>
  <sheetData>
    <row r="1" spans="1:2" x14ac:dyDescent="0.2">
      <c r="A1" s="5" t="s">
        <v>0</v>
      </c>
    </row>
    <row r="2" spans="1:2" x14ac:dyDescent="0.2">
      <c r="A2" s="3"/>
    </row>
    <row r="3" spans="1:2" x14ac:dyDescent="0.2">
      <c r="A3" s="5" t="s">
        <v>58</v>
      </c>
    </row>
    <row r="4" spans="1:2" x14ac:dyDescent="0.2">
      <c r="A4" s="3"/>
    </row>
    <row r="5" spans="1:2" x14ac:dyDescent="0.2">
      <c r="A5" s="3" t="s">
        <v>2</v>
      </c>
    </row>
    <row r="6" spans="1:2" x14ac:dyDescent="0.2">
      <c r="A6" s="3"/>
    </row>
    <row r="7" spans="1:2" x14ac:dyDescent="0.2">
      <c r="A7" s="3" t="s">
        <v>3</v>
      </c>
    </row>
    <row r="8" spans="1:2" x14ac:dyDescent="0.2">
      <c r="A8" s="3"/>
    </row>
    <row r="9" spans="1:2" x14ac:dyDescent="0.2">
      <c r="A9" s="2"/>
      <c r="B9" s="7" t="s">
        <v>4</v>
      </c>
    </row>
    <row r="10" spans="1:2" x14ac:dyDescent="0.2">
      <c r="A10" s="1" t="s">
        <v>59</v>
      </c>
      <c r="B10" s="7"/>
    </row>
    <row r="11" spans="1:2" x14ac:dyDescent="0.2">
      <c r="A11" s="2"/>
      <c r="B11" s="6"/>
    </row>
    <row r="12" spans="1:2" x14ac:dyDescent="0.2">
      <c r="A12" s="1" t="s">
        <v>60</v>
      </c>
      <c r="B12" s="8">
        <f>SUM(B11:B11)</f>
        <v>0</v>
      </c>
    </row>
    <row r="13" spans="1:2" x14ac:dyDescent="0.2">
      <c r="A13" s="2"/>
      <c r="B13" s="6"/>
    </row>
    <row r="14" spans="1:2" x14ac:dyDescent="0.2">
      <c r="A14" s="1" t="s">
        <v>61</v>
      </c>
      <c r="B14" s="7"/>
    </row>
    <row r="15" spans="1:2" x14ac:dyDescent="0.2">
      <c r="A15" s="2" t="s">
        <v>47</v>
      </c>
      <c r="B15" s="9"/>
    </row>
    <row r="16" spans="1:2" x14ac:dyDescent="0.2">
      <c r="A16" s="2" t="s">
        <v>48</v>
      </c>
      <c r="B16" s="9"/>
    </row>
    <row r="17" spans="1:2" x14ac:dyDescent="0.2">
      <c r="A17" s="2" t="s">
        <v>38</v>
      </c>
      <c r="B17" s="9"/>
    </row>
    <row r="18" spans="1:2" x14ac:dyDescent="0.2">
      <c r="A18" s="1" t="s">
        <v>62</v>
      </c>
      <c r="B18" s="8">
        <f>SUM(B15:B17)</f>
        <v>0</v>
      </c>
    </row>
    <row r="19" spans="1:2" x14ac:dyDescent="0.2">
      <c r="A19" s="2"/>
      <c r="B19" s="6"/>
    </row>
    <row r="20" spans="1:2" x14ac:dyDescent="0.2">
      <c r="A20" s="1" t="s">
        <v>63</v>
      </c>
      <c r="B20" s="7"/>
    </row>
    <row r="21" spans="1:2" x14ac:dyDescent="0.2">
      <c r="A21" s="2" t="s">
        <v>47</v>
      </c>
      <c r="B21" s="9"/>
    </row>
    <row r="22" spans="1:2" x14ac:dyDescent="0.2">
      <c r="A22" s="2" t="s">
        <v>48</v>
      </c>
      <c r="B22" s="9"/>
    </row>
    <row r="23" spans="1:2" x14ac:dyDescent="0.2">
      <c r="A23" s="2" t="s">
        <v>38</v>
      </c>
      <c r="B23" s="9"/>
    </row>
    <row r="24" spans="1:2" x14ac:dyDescent="0.2">
      <c r="A24" s="1" t="s">
        <v>64</v>
      </c>
      <c r="B24" s="8">
        <f>SUM(B21:B23)</f>
        <v>0</v>
      </c>
    </row>
    <row r="25" spans="1:2" x14ac:dyDescent="0.2">
      <c r="A25" s="2"/>
      <c r="B25" s="6"/>
    </row>
    <row r="26" spans="1:2" x14ac:dyDescent="0.2">
      <c r="A26" s="1" t="s">
        <v>65</v>
      </c>
      <c r="B26" s="7"/>
    </row>
    <row r="27" spans="1:2" x14ac:dyDescent="0.2">
      <c r="A27" s="1" t="s">
        <v>66</v>
      </c>
      <c r="B27" s="7"/>
    </row>
    <row r="28" spans="1:2" x14ac:dyDescent="0.2">
      <c r="A28" s="2" t="s">
        <v>67</v>
      </c>
      <c r="B28" s="9"/>
    </row>
    <row r="29" spans="1:2" x14ac:dyDescent="0.2">
      <c r="A29" s="2" t="s">
        <v>68</v>
      </c>
      <c r="B29" s="9"/>
    </row>
    <row r="30" spans="1:2" x14ac:dyDescent="0.2">
      <c r="A30" s="2" t="s">
        <v>38</v>
      </c>
      <c r="B30" s="9">
        <v>0</v>
      </c>
    </row>
    <row r="31" spans="1:2" x14ac:dyDescent="0.2">
      <c r="A31" s="1" t="s">
        <v>69</v>
      </c>
      <c r="B31" s="7"/>
    </row>
    <row r="32" spans="1:2" x14ac:dyDescent="0.2">
      <c r="A32" s="1" t="s">
        <v>70</v>
      </c>
      <c r="B32" s="8">
        <f ca="1">SUM(B28:B30)+SUM(B31:B32)</f>
        <v>0</v>
      </c>
    </row>
    <row r="33" spans="1:2" x14ac:dyDescent="0.2">
      <c r="A33" s="2"/>
      <c r="B33" s="6"/>
    </row>
    <row r="34" spans="1:2" x14ac:dyDescent="0.2">
      <c r="A34" s="1" t="s">
        <v>71</v>
      </c>
      <c r="B34" s="7"/>
    </row>
    <row r="35" spans="1:2" x14ac:dyDescent="0.2">
      <c r="A35" s="1" t="s">
        <v>72</v>
      </c>
      <c r="B35" s="7"/>
    </row>
    <row r="36" spans="1:2" x14ac:dyDescent="0.2">
      <c r="A36" s="2" t="s">
        <v>73</v>
      </c>
      <c r="B36" s="9">
        <v>37.326000000000001</v>
      </c>
    </row>
    <row r="37" spans="1:2" x14ac:dyDescent="0.2">
      <c r="A37" s="2" t="s">
        <v>74</v>
      </c>
      <c r="B37" s="9"/>
    </row>
    <row r="38" spans="1:2" x14ac:dyDescent="0.2">
      <c r="A38" s="2" t="s">
        <v>38</v>
      </c>
      <c r="B38" s="9"/>
    </row>
    <row r="39" spans="1:2" x14ac:dyDescent="0.2">
      <c r="A39" s="1" t="s">
        <v>75</v>
      </c>
      <c r="B39" s="7"/>
    </row>
    <row r="40" spans="1:2" x14ac:dyDescent="0.2">
      <c r="A40" s="2" t="s">
        <v>76</v>
      </c>
      <c r="B40" s="12">
        <v>0.41599999999999998</v>
      </c>
    </row>
    <row r="41" spans="1:2" x14ac:dyDescent="0.2">
      <c r="A41" s="2" t="s">
        <v>77</v>
      </c>
      <c r="B41" s="12">
        <v>10.301</v>
      </c>
    </row>
    <row r="42" spans="1:2" x14ac:dyDescent="0.2">
      <c r="A42" s="2" t="s">
        <v>78</v>
      </c>
      <c r="B42" s="12">
        <v>12.901999999999999</v>
      </c>
    </row>
    <row r="43" spans="1:2" x14ac:dyDescent="0.2">
      <c r="A43" s="2" t="s">
        <v>79</v>
      </c>
      <c r="B43" s="12">
        <v>4.8490000000000002</v>
      </c>
    </row>
    <row r="44" spans="1:2" x14ac:dyDescent="0.2">
      <c r="A44" s="2" t="s">
        <v>80</v>
      </c>
      <c r="B44" s="12">
        <v>6.4279999999999999</v>
      </c>
    </row>
    <row r="45" spans="1:2" x14ac:dyDescent="0.2">
      <c r="A45" s="2" t="s">
        <v>81</v>
      </c>
      <c r="B45" s="12">
        <v>8.06</v>
      </c>
    </row>
    <row r="46" spans="1:2" x14ac:dyDescent="0.2">
      <c r="A46" s="2" t="s">
        <v>82</v>
      </c>
      <c r="B46" s="12">
        <v>0.61580000000000001</v>
      </c>
    </row>
    <row r="47" spans="1:2" x14ac:dyDescent="0.2">
      <c r="A47" s="2" t="s">
        <v>83</v>
      </c>
      <c r="B47" s="12">
        <v>2.7234400000000001</v>
      </c>
    </row>
    <row r="48" spans="1:2" x14ac:dyDescent="0.2">
      <c r="A48" s="2" t="s">
        <v>84</v>
      </c>
      <c r="B48" s="12">
        <v>2.1360000000000001</v>
      </c>
    </row>
    <row r="49" spans="1:2" s="4" customFormat="1" x14ac:dyDescent="0.2">
      <c r="A49" s="2" t="s">
        <v>94</v>
      </c>
      <c r="B49" s="12">
        <v>4.0000000000000001E-3</v>
      </c>
    </row>
    <row r="50" spans="1:2" x14ac:dyDescent="0.2">
      <c r="A50" s="1" t="s">
        <v>85</v>
      </c>
      <c r="B50" s="13">
        <f>SUM(B36:B38)+SUM(B40:B49)</f>
        <v>85.761240000000015</v>
      </c>
    </row>
    <row r="51" spans="1:2" x14ac:dyDescent="0.2">
      <c r="A51" s="2"/>
      <c r="B51" s="6"/>
    </row>
    <row r="52" spans="1:2" x14ac:dyDescent="0.2">
      <c r="A52" s="1" t="s">
        <v>86</v>
      </c>
      <c r="B52" s="8">
        <f ca="1">B12+B18+B24+B32+B50</f>
        <v>48.475079999999998</v>
      </c>
    </row>
    <row r="53" spans="1:2" x14ac:dyDescent="0.2">
      <c r="A53" s="1" t="s">
        <v>57</v>
      </c>
      <c r="B53" s="8">
        <v>348604.413</v>
      </c>
    </row>
    <row r="56" spans="1:2" x14ac:dyDescent="0.2">
      <c r="A56" s="11" t="s">
        <v>32</v>
      </c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3" workbookViewId="0">
      <selection activeCell="I41" sqref="I41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87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38.390140000000002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38.390140000000002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9.4709699999999994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9.4709699999999994</v>
      </c>
    </row>
    <row r="17" spans="1:9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</v>
      </c>
    </row>
    <row r="18" spans="1:9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/>
    </row>
    <row r="19" spans="1:9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9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9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4.9753600000000002</v>
      </c>
    </row>
    <row r="22" spans="1:9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9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9">
        <v>4.5590000000000002</v>
      </c>
    </row>
    <row r="27" spans="1:9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9">
        <v>0.41636000000000001</v>
      </c>
    </row>
    <row r="28" spans="1:9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9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9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9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9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9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52.836470000000006</v>
      </c>
    </row>
    <row r="36" spans="1:9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9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9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3.2607454564193613E-5</v>
      </c>
    </row>
    <row r="39" spans="1:9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I35/154042.99</f>
        <v>3.4299821108380203E-4</v>
      </c>
    </row>
    <row r="40" spans="1:9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9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152583.514</v>
      </c>
    </row>
    <row r="44" spans="1:9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6" workbookViewId="0">
      <selection activeCell="K29" sqref="K2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88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2.1164499999999999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2.1164499999999999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3.7052100000000001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3.7052100000000001</v>
      </c>
    </row>
    <row r="17" spans="1:9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</v>
      </c>
    </row>
    <row r="18" spans="1:9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/>
    </row>
    <row r="19" spans="1:9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9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9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65.245620000000002</v>
      </c>
    </row>
    <row r="22" spans="1:9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9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9">
        <v>22.707000000000001</v>
      </c>
    </row>
    <row r="27" spans="1:9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9">
        <v>42.538620000000002</v>
      </c>
    </row>
    <row r="28" spans="1:9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9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9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9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9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9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71.067279999999997</v>
      </c>
    </row>
    <row r="36" spans="1:9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9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9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1.2862300626870777E-3</v>
      </c>
    </row>
    <row r="39" spans="1:9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I35/55891.51</f>
        <v>1.2715219180873803E-3</v>
      </c>
    </row>
    <row r="40" spans="1:9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9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50726.243999999999</v>
      </c>
    </row>
    <row r="44" spans="1:9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9" workbookViewId="0">
      <selection activeCell="I27" sqref="I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89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5.7289599999999998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5.7289599999999998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3.0915300000000001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3.0915300000000001</v>
      </c>
    </row>
    <row r="17" spans="1:9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</v>
      </c>
    </row>
    <row r="18" spans="1:9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/>
    </row>
    <row r="19" spans="1:9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9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9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7.0505000000000004</v>
      </c>
    </row>
    <row r="22" spans="1:9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9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9">
        <v>7.0505000000000004</v>
      </c>
    </row>
    <row r="27" spans="1:9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9">
        <v>0</v>
      </c>
    </row>
    <row r="28" spans="1:9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9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9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9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9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9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15.870989999999999</v>
      </c>
    </row>
    <row r="36" spans="1:9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9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9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1.5533496910386253E-4</v>
      </c>
    </row>
    <row r="39" spans="1:9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I35/50037.47</f>
        <v>3.1718210373146363E-4</v>
      </c>
    </row>
    <row r="40" spans="1:9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9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45389.006999999998</v>
      </c>
    </row>
    <row r="44" spans="1:9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6" workbookViewId="0">
      <selection activeCell="K22" sqref="K22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90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12.97174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12.97174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2.2680899999999999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2.2680899999999999</v>
      </c>
    </row>
    <row r="17" spans="1:9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</v>
      </c>
    </row>
    <row r="18" spans="1:9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/>
    </row>
    <row r="19" spans="1:9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9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9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5.7408900000000003</v>
      </c>
    </row>
    <row r="22" spans="1:9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9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9">
        <v>1.522</v>
      </c>
    </row>
    <row r="27" spans="1:9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9">
        <v>4.21889</v>
      </c>
    </row>
    <row r="28" spans="1:9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9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9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9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9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9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20.980720000000002</v>
      </c>
    </row>
    <row r="36" spans="1:9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9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9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1.6866774810785743E-4</v>
      </c>
    </row>
    <row r="39" spans="1:9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I35/34818.88</f>
        <v>6.025673427749544E-4</v>
      </c>
    </row>
    <row r="40" spans="1:9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9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34036.678999999996</v>
      </c>
    </row>
    <row r="44" spans="1:9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6" workbookViewId="0">
      <selection activeCell="L24" sqref="L2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91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13.0434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13.0434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2.1641900000000001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2.1641900000000001</v>
      </c>
    </row>
    <row r="17" spans="1:9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0.879</v>
      </c>
    </row>
    <row r="18" spans="1:9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>
        <v>0.879</v>
      </c>
    </row>
    <row r="19" spans="1:9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9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9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0</v>
      </c>
    </row>
    <row r="22" spans="1:9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9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9">
        <v>0</v>
      </c>
    </row>
    <row r="27" spans="1:9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9">
        <v>0</v>
      </c>
    </row>
    <row r="28" spans="1:9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9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9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9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9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9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16.086590000000001</v>
      </c>
    </row>
    <row r="36" spans="1:9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9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9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2.2183730043539168E-5</v>
      </c>
    </row>
    <row r="39" spans="1:9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I35/35211.4</f>
        <v>4.5685743821603233E-4</v>
      </c>
    </row>
    <row r="40" spans="1:9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9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39623.633999999998</v>
      </c>
    </row>
    <row r="44" spans="1:9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25" workbookViewId="0">
      <selection activeCell="I26" sqref="I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92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4.2169299999999996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4.2169299999999996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1.37405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1.37405</v>
      </c>
    </row>
    <row r="17" spans="1:9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</v>
      </c>
    </row>
    <row r="18" spans="1:9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/>
    </row>
    <row r="19" spans="1:9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9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9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0.94551999999999992</v>
      </c>
    </row>
    <row r="22" spans="1:9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9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9">
        <v>0.56174999999999997</v>
      </c>
    </row>
    <row r="27" spans="1:9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9">
        <v>0.38377</v>
      </c>
    </row>
    <row r="28" spans="1:9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9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9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9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9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9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6.5365000000000002</v>
      </c>
    </row>
    <row r="36" spans="1:9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9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9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4.5270631013283711E-5</v>
      </c>
    </row>
    <row r="39" spans="1:9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I35/21660.78</f>
        <v>3.0176660304938237E-4</v>
      </c>
    </row>
    <row r="40" spans="1:9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9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20885.947</v>
      </c>
    </row>
    <row r="44" spans="1:9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9" workbookViewId="0">
      <selection activeCell="K47" sqref="K4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8"/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18" t="s">
        <v>2</v>
      </c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18"/>
      <c r="B6" s="19"/>
      <c r="C6" s="19"/>
      <c r="D6" s="19"/>
      <c r="E6" s="19"/>
      <c r="F6" s="19"/>
      <c r="G6" s="19"/>
      <c r="H6" s="19"/>
      <c r="I6" s="19"/>
    </row>
    <row r="7" spans="1:9" x14ac:dyDescent="0.2">
      <c r="A7" s="18" t="s">
        <v>93</v>
      </c>
      <c r="B7" s="19"/>
      <c r="C7" s="19"/>
      <c r="D7" s="19"/>
      <c r="E7" s="19"/>
      <c r="F7" s="19"/>
      <c r="G7" s="19"/>
      <c r="H7" s="19"/>
      <c r="I7" s="19"/>
    </row>
    <row r="8" spans="1:9" x14ac:dyDescent="0.2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">
      <c r="A9" s="17"/>
      <c r="B9" s="16"/>
      <c r="C9" s="16"/>
      <c r="D9" s="16"/>
      <c r="E9" s="16"/>
      <c r="F9" s="16"/>
      <c r="G9" s="16"/>
      <c r="H9" s="16"/>
      <c r="I9" s="7" t="s">
        <v>4</v>
      </c>
    </row>
    <row r="10" spans="1:9" x14ac:dyDescent="0.2">
      <c r="A10" s="15" t="s">
        <v>5</v>
      </c>
      <c r="B10" s="16"/>
      <c r="C10" s="16"/>
      <c r="D10" s="16"/>
      <c r="E10" s="16"/>
      <c r="F10" s="16"/>
      <c r="G10" s="16"/>
      <c r="H10" s="16"/>
      <c r="I10" s="8">
        <f>I11+I12</f>
        <v>2.2238899999999999</v>
      </c>
    </row>
    <row r="11" spans="1:9" x14ac:dyDescent="0.2">
      <c r="A11" s="17" t="s">
        <v>6</v>
      </c>
      <c r="B11" s="16"/>
      <c r="C11" s="16"/>
      <c r="D11" s="16"/>
      <c r="E11" s="16"/>
      <c r="F11" s="16"/>
      <c r="G11" s="16"/>
      <c r="H11" s="16"/>
      <c r="I11" s="9"/>
    </row>
    <row r="12" spans="1:9" x14ac:dyDescent="0.2">
      <c r="A12" s="17" t="s">
        <v>7</v>
      </c>
      <c r="B12" s="16"/>
      <c r="C12" s="16"/>
      <c r="D12" s="16"/>
      <c r="E12" s="16"/>
      <c r="F12" s="16"/>
      <c r="G12" s="16"/>
      <c r="H12" s="16"/>
      <c r="I12" s="9">
        <v>2.2238899999999999</v>
      </c>
    </row>
    <row r="13" spans="1:9" x14ac:dyDescent="0.2">
      <c r="A13" s="17"/>
      <c r="B13" s="16"/>
      <c r="C13" s="16"/>
      <c r="D13" s="16"/>
      <c r="E13" s="16"/>
      <c r="F13" s="16"/>
      <c r="G13" s="16"/>
      <c r="H13" s="16"/>
      <c r="I13" s="6"/>
    </row>
    <row r="14" spans="1:9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8">
        <f>I15+I16</f>
        <v>0.36814000000000002</v>
      </c>
    </row>
    <row r="15" spans="1:9" x14ac:dyDescent="0.2">
      <c r="A15" s="17" t="s">
        <v>9</v>
      </c>
      <c r="B15" s="16"/>
      <c r="C15" s="16"/>
      <c r="D15" s="16"/>
      <c r="E15" s="16"/>
      <c r="F15" s="16"/>
      <c r="G15" s="16"/>
      <c r="H15" s="16"/>
      <c r="I15" s="9"/>
    </row>
    <row r="16" spans="1:9" x14ac:dyDescent="0.2">
      <c r="A16" s="17" t="s">
        <v>10</v>
      </c>
      <c r="B16" s="16"/>
      <c r="C16" s="16"/>
      <c r="D16" s="16"/>
      <c r="E16" s="16"/>
      <c r="F16" s="16"/>
      <c r="G16" s="16"/>
      <c r="H16" s="16"/>
      <c r="I16" s="9">
        <v>0.36814000000000002</v>
      </c>
    </row>
    <row r="17" spans="1:9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8">
        <f>I18+I19+I20</f>
        <v>0</v>
      </c>
    </row>
    <row r="18" spans="1:9" x14ac:dyDescent="0.2">
      <c r="A18" s="17" t="s">
        <v>12</v>
      </c>
      <c r="B18" s="16"/>
      <c r="C18" s="16"/>
      <c r="D18" s="16"/>
      <c r="E18" s="16"/>
      <c r="F18" s="16"/>
      <c r="G18" s="16"/>
      <c r="H18" s="16"/>
      <c r="I18" s="9"/>
    </row>
    <row r="19" spans="1:9" x14ac:dyDescent="0.2">
      <c r="A19" s="17" t="s">
        <v>13</v>
      </c>
      <c r="B19" s="16"/>
      <c r="C19" s="16"/>
      <c r="D19" s="16"/>
      <c r="E19" s="16"/>
      <c r="F19" s="16"/>
      <c r="G19" s="16"/>
      <c r="H19" s="16"/>
      <c r="I19" s="9"/>
    </row>
    <row r="20" spans="1:9" x14ac:dyDescent="0.2">
      <c r="A20" s="17" t="s">
        <v>14</v>
      </c>
      <c r="B20" s="16"/>
      <c r="C20" s="16"/>
      <c r="D20" s="16"/>
      <c r="E20" s="16"/>
      <c r="F20" s="16"/>
      <c r="G20" s="16"/>
      <c r="H20" s="16"/>
      <c r="I20" s="9"/>
    </row>
    <row r="21" spans="1:9" x14ac:dyDescent="0.2">
      <c r="A21" s="15" t="s">
        <v>15</v>
      </c>
      <c r="B21" s="16"/>
      <c r="C21" s="16"/>
      <c r="D21" s="16"/>
      <c r="E21" s="16"/>
      <c r="F21" s="16"/>
      <c r="G21" s="16"/>
      <c r="H21" s="16"/>
      <c r="I21" s="8">
        <f>SUM(I22:I29)</f>
        <v>1.8022</v>
      </c>
    </row>
    <row r="22" spans="1:9" x14ac:dyDescent="0.2">
      <c r="A22" s="17" t="s">
        <v>16</v>
      </c>
      <c r="B22" s="16"/>
      <c r="C22" s="16"/>
      <c r="D22" s="16"/>
      <c r="E22" s="16"/>
      <c r="F22" s="16"/>
      <c r="G22" s="16"/>
      <c r="H22" s="16"/>
      <c r="I22" s="9"/>
    </row>
    <row r="23" spans="1:9" x14ac:dyDescent="0.2">
      <c r="A23" s="17" t="s">
        <v>17</v>
      </c>
      <c r="B23" s="16"/>
      <c r="C23" s="16"/>
      <c r="D23" s="16"/>
      <c r="E23" s="16"/>
      <c r="F23" s="16"/>
      <c r="G23" s="16"/>
      <c r="H23" s="16"/>
      <c r="I23" s="9"/>
    </row>
    <row r="24" spans="1:9" x14ac:dyDescent="0.2">
      <c r="A24" s="17" t="s">
        <v>18</v>
      </c>
      <c r="B24" s="16"/>
      <c r="C24" s="16"/>
      <c r="D24" s="16"/>
      <c r="E24" s="16"/>
      <c r="F24" s="16"/>
      <c r="G24" s="16"/>
      <c r="H24" s="16"/>
      <c r="I24" s="9"/>
    </row>
    <row r="25" spans="1:9" x14ac:dyDescent="0.2">
      <c r="A25" s="17" t="s">
        <v>19</v>
      </c>
      <c r="B25" s="16"/>
      <c r="C25" s="16"/>
      <c r="D25" s="16"/>
      <c r="E25" s="16"/>
      <c r="F25" s="16"/>
      <c r="G25" s="16"/>
      <c r="H25" s="16"/>
      <c r="I25" s="9"/>
    </row>
    <row r="26" spans="1:9" x14ac:dyDescent="0.2">
      <c r="A26" s="17" t="s">
        <v>20</v>
      </c>
      <c r="B26" s="16"/>
      <c r="C26" s="16"/>
      <c r="D26" s="16"/>
      <c r="E26" s="16"/>
      <c r="F26" s="16"/>
      <c r="G26" s="16"/>
      <c r="H26" s="16"/>
      <c r="I26" s="9">
        <v>0.92500000000000004</v>
      </c>
    </row>
    <row r="27" spans="1:9" x14ac:dyDescent="0.2">
      <c r="A27" s="17" t="s">
        <v>21</v>
      </c>
      <c r="B27" s="16"/>
      <c r="C27" s="16"/>
      <c r="D27" s="16"/>
      <c r="E27" s="16"/>
      <c r="F27" s="16"/>
      <c r="G27" s="16"/>
      <c r="H27" s="16"/>
      <c r="I27" s="9">
        <v>0.87719999999999998</v>
      </c>
    </row>
    <row r="28" spans="1:9" x14ac:dyDescent="0.2">
      <c r="A28" s="17" t="s">
        <v>22</v>
      </c>
      <c r="B28" s="16"/>
      <c r="C28" s="16"/>
      <c r="D28" s="16"/>
      <c r="E28" s="16"/>
      <c r="F28" s="16"/>
      <c r="G28" s="16"/>
      <c r="H28" s="16"/>
      <c r="I28" s="9"/>
    </row>
    <row r="29" spans="1:9" x14ac:dyDescent="0.2">
      <c r="A29" s="17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7"/>
      <c r="B30" s="16"/>
      <c r="C30" s="16"/>
      <c r="D30" s="16"/>
      <c r="E30" s="16"/>
      <c r="F30" s="16"/>
      <c r="G30" s="16"/>
      <c r="H30" s="16"/>
      <c r="I30" s="6"/>
    </row>
    <row r="31" spans="1:9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8">
        <f>I32+I33</f>
        <v>0</v>
      </c>
    </row>
    <row r="32" spans="1:9" x14ac:dyDescent="0.2">
      <c r="A32" s="17" t="s">
        <v>25</v>
      </c>
      <c r="B32" s="16"/>
      <c r="C32" s="16"/>
      <c r="D32" s="16"/>
      <c r="E32" s="16"/>
      <c r="F32" s="16"/>
      <c r="G32" s="16"/>
      <c r="H32" s="16"/>
      <c r="I32" s="9"/>
    </row>
    <row r="33" spans="1:9" x14ac:dyDescent="0.2">
      <c r="A33" s="17" t="s">
        <v>26</v>
      </c>
      <c r="B33" s="16"/>
      <c r="C33" s="16"/>
      <c r="D33" s="16"/>
      <c r="E33" s="16"/>
      <c r="F33" s="16"/>
      <c r="G33" s="16"/>
      <c r="H33" s="16"/>
      <c r="I33" s="9"/>
    </row>
    <row r="34" spans="1:9" x14ac:dyDescent="0.2">
      <c r="A34" s="17"/>
      <c r="B34" s="16"/>
      <c r="C34" s="16"/>
      <c r="D34" s="16"/>
      <c r="E34" s="16"/>
      <c r="F34" s="16"/>
      <c r="G34" s="16"/>
      <c r="H34" s="16"/>
      <c r="I34" s="6"/>
    </row>
    <row r="35" spans="1:9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8">
        <f>I10+I14+I17+I21+I31</f>
        <v>4.3942300000000003</v>
      </c>
    </row>
    <row r="36" spans="1:9" x14ac:dyDescent="0.2">
      <c r="A36" s="17"/>
      <c r="B36" s="16"/>
      <c r="C36" s="16"/>
      <c r="D36" s="16"/>
      <c r="E36" s="16"/>
      <c r="F36" s="16"/>
      <c r="G36" s="16"/>
      <c r="H36" s="16"/>
      <c r="I36" s="6"/>
    </row>
    <row r="37" spans="1:9" x14ac:dyDescent="0.2">
      <c r="A37" s="15" t="s">
        <v>28</v>
      </c>
      <c r="B37" s="16"/>
      <c r="C37" s="16"/>
      <c r="D37" s="16"/>
      <c r="E37" s="16"/>
      <c r="F37" s="16"/>
      <c r="G37" s="16"/>
      <c r="H37" s="16"/>
      <c r="I37" s="7"/>
    </row>
    <row r="38" spans="1:9" x14ac:dyDescent="0.2">
      <c r="A38" s="17" t="s">
        <v>29</v>
      </c>
      <c r="B38" s="16"/>
      <c r="C38" s="16"/>
      <c r="D38" s="16"/>
      <c r="E38" s="16"/>
      <c r="F38" s="16"/>
      <c r="G38" s="16"/>
      <c r="H38" s="16"/>
      <c r="I38" s="10">
        <f>(I18+I21+I33)/I41</f>
        <v>3.3626973826115966E-4</v>
      </c>
    </row>
    <row r="39" spans="1:9" x14ac:dyDescent="0.2">
      <c r="A39" s="17" t="s">
        <v>30</v>
      </c>
      <c r="B39" s="16"/>
      <c r="C39" s="16"/>
      <c r="D39" s="16"/>
      <c r="E39" s="16"/>
      <c r="F39" s="16"/>
      <c r="G39" s="16"/>
      <c r="H39" s="16"/>
      <c r="I39" s="10">
        <f>I35/6235.77</f>
        <v>7.0468121819759223E-4</v>
      </c>
    </row>
    <row r="40" spans="1:9" x14ac:dyDescent="0.2">
      <c r="A40" s="17"/>
      <c r="B40" s="16"/>
      <c r="C40" s="16"/>
      <c r="D40" s="16"/>
      <c r="E40" s="16"/>
      <c r="F40" s="16"/>
      <c r="G40" s="16"/>
      <c r="H40" s="16"/>
      <c r="I40" s="7"/>
    </row>
    <row r="41" spans="1:9" x14ac:dyDescent="0.2">
      <c r="A41" s="15" t="s">
        <v>31</v>
      </c>
      <c r="B41" s="16"/>
      <c r="C41" s="16"/>
      <c r="D41" s="16"/>
      <c r="E41" s="16"/>
      <c r="F41" s="16"/>
      <c r="G41" s="16"/>
      <c r="H41" s="16"/>
      <c r="I41" s="8">
        <v>5359.3879999999999</v>
      </c>
    </row>
    <row r="44" spans="1:9" x14ac:dyDescent="0.2">
      <c r="A44" s="11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נספח 1</vt:lpstr>
      <vt:lpstr>נספח 2</vt:lpstr>
      <vt:lpstr>נספח 3</vt:lpstr>
      <vt:lpstr>1078</vt:lpstr>
      <vt:lpstr>1536</vt:lpstr>
      <vt:lpstr>1079</vt:lpstr>
      <vt:lpstr>7232</vt:lpstr>
      <vt:lpstr>1209</vt:lpstr>
      <vt:lpstr>7233</vt:lpstr>
      <vt:lpstr>7231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2022-02-16T14:34:23Z</dcterms:created>
  <dcterms:modified xsi:type="dcterms:W3CDTF">2022-02-28T08:55:47Z</dcterms:modified>
</cp:coreProperties>
</file>