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12.2023\דוחות לשליחה\"/>
    </mc:Choice>
  </mc:AlternateContent>
  <xr:revisionPtr revIDLastSave="0" documentId="13_ncr:1_{9A520FDB-55A2-4640-B36D-C20169EF3862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  <sheet name="גיליון1" sheetId="2" r:id="rId2"/>
  </sheets>
  <externalReferences>
    <externalReference r:id="rId3"/>
  </externalReferences>
  <calcPr calcId="191029"/>
</workbook>
</file>

<file path=xl/calcChain.xml><?xml version="1.0" encoding="utf-8"?>
<calcChain xmlns="http://schemas.openxmlformats.org/spreadsheetml/2006/main">
  <c r="P33" i="2" l="1"/>
  <c r="N33" i="2"/>
  <c r="M33" i="2"/>
  <c r="L33" i="2"/>
  <c r="K33" i="2"/>
  <c r="P32" i="2"/>
  <c r="N32" i="2"/>
  <c r="M32" i="2"/>
  <c r="O32" i="2" s="1"/>
  <c r="L32" i="2"/>
  <c r="K32" i="2"/>
  <c r="P31" i="2"/>
  <c r="N31" i="2"/>
  <c r="M31" i="2"/>
  <c r="O31" i="2" s="1"/>
  <c r="L31" i="2"/>
  <c r="K31" i="2"/>
  <c r="P30" i="2"/>
  <c r="O30" i="2"/>
  <c r="N30" i="2"/>
  <c r="M30" i="2"/>
  <c r="L30" i="2"/>
  <c r="K30" i="2"/>
  <c r="P29" i="2"/>
  <c r="N29" i="2"/>
  <c r="M29" i="2"/>
  <c r="O29" i="2" s="1"/>
  <c r="L29" i="2"/>
  <c r="K29" i="2"/>
  <c r="P28" i="2"/>
  <c r="N28" i="2"/>
  <c r="O28" i="2" s="1"/>
  <c r="M28" i="2"/>
  <c r="L28" i="2"/>
  <c r="K28" i="2"/>
  <c r="P27" i="2"/>
  <c r="N27" i="2"/>
  <c r="M27" i="2"/>
  <c r="O27" i="2" s="1"/>
  <c r="L27" i="2"/>
  <c r="K27" i="2"/>
  <c r="L26" i="2"/>
  <c r="P25" i="2"/>
  <c r="L25" i="2"/>
  <c r="L24" i="2"/>
  <c r="L23" i="2"/>
  <c r="O33" i="2" l="1"/>
  <c r="M25" i="2"/>
  <c r="M24" i="2"/>
  <c r="M23" i="2"/>
  <c r="P24" i="2" l="1"/>
  <c r="P23" i="2"/>
  <c r="K25" i="2" l="1"/>
  <c r="N25" i="2"/>
  <c r="O25" i="2" s="1"/>
  <c r="K23" i="2" l="1"/>
  <c r="N23" i="2"/>
  <c r="O23" i="2" s="1"/>
  <c r="K24" i="2"/>
  <c r="N24" i="2"/>
  <c r="O24" i="2" s="1"/>
  <c r="M26" i="2" l="1"/>
  <c r="P26" i="2" l="1"/>
  <c r="K26" i="2" l="1"/>
  <c r="N26" i="2"/>
  <c r="O26" i="2" s="1"/>
</calcChain>
</file>

<file path=xl/sharedStrings.xml><?xml version="1.0" encoding="utf-8"?>
<sst xmlns="http://schemas.openxmlformats.org/spreadsheetml/2006/main" count="124" uniqueCount="93">
  <si>
    <t>פירוט תרומת אפיקי ההשקעה לתשואה הכוללת</t>
  </si>
  <si>
    <t>אינפיניטי השתלמות, גמל ופנסיה</t>
  </si>
  <si>
    <t>אינפיניטי מקיפה משולב סחיר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</si>
  <si>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</si>
  <si>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</si>
  <si>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</si>
  <si>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</si>
  <si>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</si>
  <si>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</si>
  <si>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</si>
  <si>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</si>
  <si>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</si>
  <si>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</si>
  <si>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</si>
  <si>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</si>
  <si>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</si>
  <si>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</si>
  <si>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</si>
  <si>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</si>
  <si>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</si>
  <si>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</si>
  <si>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</si>
  <si>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</si>
  <si>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</si>
  <si>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</si>
  <si>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</si>
  <si>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</si>
  <si>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</si>
  <si>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</si>
  <si>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</si>
  <si>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</si>
  <si>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</si>
  <si>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</si>
  <si>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</si>
  <si>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</si>
  <si>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</si>
  <si>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</si>
  <si>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</si>
  <si>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</si>
  <si>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</si>
  <si>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</si>
  <si>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</si>
  <si>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</si>
  <si>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</si>
  <si>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</si>
  <si>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</si>
  <si>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</si>
  <si>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</si>
  <si>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</si>
  <si>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</si>
  <si>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</si>
  <si>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</si>
  <si>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</si>
  <si>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</si>
  <si>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</si>
  <si>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</si>
  <si>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</si>
  <si>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</si>
  <si>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</si>
  <si>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</si>
  <si>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</si>
  <si>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</si>
  <si>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</si>
  <si>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</si>
  <si>
    <t>שיעור תשואה מצטברת</t>
  </si>
  <si>
    <t>תשואה נומינלית מצטברת</t>
  </si>
  <si>
    <t>אינפיניטי מקיפה לבני 50 ומטה</t>
  </si>
  <si>
    <t>אינפיניטי מקיפה לבני 50-60</t>
  </si>
  <si>
    <t>אינפיניטי מקיפה לבני 60 ומעלה</t>
  </si>
  <si>
    <r>
      <t xml:space="preserve">אינפיניטי מקיפה מחקה מדד </t>
    </r>
    <r>
      <rPr>
        <sz val="10"/>
        <color rgb="FF000000"/>
        <rFont val="Ariel"/>
      </rPr>
      <t>S</t>
    </r>
    <r>
      <rPr>
        <sz val="10"/>
        <color rgb="FF000000"/>
        <rFont val="Arial"/>
        <family val="2"/>
      </rPr>
      <t>&amp;</t>
    </r>
    <r>
      <rPr>
        <sz val="10"/>
        <color rgb="FF000000"/>
        <rFont val="Ariel"/>
      </rPr>
      <t>P 500</t>
    </r>
  </si>
  <si>
    <t>אינפיניטי מקיפה פאסיבי - מדדי מניות</t>
  </si>
  <si>
    <t>אינפיניטי מקיפה כהלכה</t>
  </si>
  <si>
    <t>אינפיניטי מקיפה עוקב מדדים גמיש</t>
  </si>
  <si>
    <t>אינפיניטי מקיפה למקבלי קצבה</t>
  </si>
  <si>
    <t xml:space="preserve">                                           10.57 </t>
  </si>
  <si>
    <t xml:space="preserve">             211.93 </t>
  </si>
  <si>
    <t>מספר חשבון</t>
  </si>
  <si>
    <t>קוד אוצר</t>
  </si>
  <si>
    <t>יתרה לסוף חודש לפני דמ"נ(כולל נכסים לא משוייכים)</t>
  </si>
  <si>
    <t>הפקדות משוייכות</t>
  </si>
  <si>
    <t>ד"נ מהפקדות משוייכות</t>
  </si>
  <si>
    <t>ד"נ מצבירה</t>
  </si>
  <si>
    <t>סה"כ ד"נ</t>
  </si>
  <si>
    <t>יתרה לסוף חודש לאחר דמ"נ(כולל נכסים לא משוייכים)</t>
  </si>
  <si>
    <t>קרן מקיפה</t>
  </si>
  <si>
    <t xml:space="preserve">אינפיניטי מקיפה לבני 50 ומטה – השקעות </t>
  </si>
  <si>
    <t xml:space="preserve">אינפיניטי מקיפה לבני 50 עד 60 – השקעות </t>
  </si>
  <si>
    <t xml:space="preserve">אינפיניטי מקיפה לבני 60 ומעלה – השקעות </t>
  </si>
  <si>
    <t xml:space="preserve">אינפיניטי מקיפה מחקה מדד S&amp;P500 – השקעות </t>
  </si>
  <si>
    <t xml:space="preserve">אינפיניטי מקיפה פאסיבי – מדדי מניות – השקעות </t>
  </si>
  <si>
    <t xml:space="preserve">אינפיניטי מקיפה כהלכה – השקעות </t>
  </si>
  <si>
    <t xml:space="preserve">אינפיניטי מקיפה אג"ח מיועדות </t>
  </si>
  <si>
    <t>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</si>
</sst>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%"/>
    <numFmt numFmtId="165" formatCode="#,##0.0;0.00;&quot;-&quot;"/>
    <numFmt numFmtId="166" formatCode="#,##0.000"/>
  </numFmts>
  <fonts count="11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6" fillId="0" borderId="9" xfId="0" applyFont="1" applyFill="1" applyBorder="1" applyAlignment="1">
      <alignment horizontal="right" vertical="center" wrapText="1" readingOrder="2"/>
    </xf>
    <xf numFmtId="0" fontId="7" fillId="0" borderId="0" xfId="0" applyFont="1" applyAlignment="1">
      <alignment horizontal="right" vertical="center" readingOrder="2"/>
    </xf>
    <xf numFmtId="0" fontId="6" fillId="0" borderId="9" xfId="0" applyFont="1" applyFill="1" applyBorder="1" applyAlignment="1">
      <alignment horizontal="right" vertical="center" readingOrder="1"/>
    </xf>
    <xf numFmtId="0" fontId="8" fillId="0" borderId="0" xfId="0" applyFont="1" applyAlignment="1">
      <alignment horizontal="right" vertical="center" readingOrder="2"/>
    </xf>
    <xf numFmtId="0" fontId="6" fillId="0" borderId="9" xfId="0" applyFont="1" applyFill="1" applyBorder="1" applyAlignment="1">
      <alignment horizontal="left" vertical="center" readingOrder="1"/>
    </xf>
    <xf numFmtId="0" fontId="10" fillId="6" borderId="10" xfId="0" applyFont="1" applyFill="1" applyBorder="1" applyAlignment="1">
      <alignment horizontal="right" vertical="center" readingOrder="2"/>
    </xf>
    <xf numFmtId="0" fontId="10" fillId="6" borderId="11" xfId="0" applyFont="1" applyFill="1" applyBorder="1" applyAlignment="1">
      <alignment horizontal="right" vertical="center" readingOrder="2"/>
    </xf>
    <xf numFmtId="0" fontId="10" fillId="6" borderId="12" xfId="0" applyFont="1" applyFill="1" applyBorder="1" applyAlignment="1">
      <alignment horizontal="right" vertical="center" readingOrder="2"/>
    </xf>
    <xf numFmtId="49" fontId="10" fillId="7" borderId="11" xfId="0" applyNumberFormat="1" applyFont="1" applyFill="1" applyBorder="1" applyAlignment="1">
      <alignment horizontal="right" vertical="center" wrapText="1" readingOrder="2"/>
    </xf>
    <xf numFmtId="0" fontId="10" fillId="7" borderId="11" xfId="0" applyFont="1" applyFill="1" applyBorder="1" applyAlignment="1">
      <alignment horizontal="right" vertical="center" wrapText="1" readingOrder="2"/>
    </xf>
    <xf numFmtId="0" fontId="10" fillId="8" borderId="13" xfId="0" applyFont="1" applyFill="1" applyBorder="1" applyAlignment="1">
      <alignment horizontal="right" vertical="center" readingOrder="2"/>
    </xf>
    <xf numFmtId="0" fontId="10" fillId="7" borderId="13" xfId="0" applyFont="1" applyFill="1" applyBorder="1" applyAlignment="1">
      <alignment horizontal="right" vertical="center" readingOrder="2"/>
    </xf>
    <xf numFmtId="49" fontId="10" fillId="7" borderId="11" xfId="0" applyNumberFormat="1" applyFont="1" applyFill="1" applyBorder="1" applyAlignment="1">
      <alignment horizontal="center" vertical="center" wrapText="1" readingOrder="2"/>
    </xf>
    <xf numFmtId="0" fontId="10" fillId="9" borderId="12" xfId="0" applyFont="1" applyFill="1" applyBorder="1" applyAlignment="1">
      <alignment horizontal="right" vertical="center" readingOrder="2"/>
    </xf>
    <xf numFmtId="165" fontId="10" fillId="9" borderId="11" xfId="0" applyNumberFormat="1" applyFont="1" applyFill="1" applyBorder="1" applyAlignment="1">
      <alignment horizontal="center" vertical="center" readingOrder="2"/>
    </xf>
    <xf numFmtId="165" fontId="10" fillId="9" borderId="13" xfId="0" applyNumberFormat="1" applyFont="1" applyFill="1" applyBorder="1" applyAlignment="1">
      <alignment horizontal="center" vertical="center" readingOrder="2"/>
    </xf>
    <xf numFmtId="0" fontId="6" fillId="0" borderId="16" xfId="0" applyFont="1" applyBorder="1" applyAlignment="1">
      <alignment horizontal="right" vertical="center" readingOrder="2"/>
    </xf>
    <xf numFmtId="0" fontId="6" fillId="0" borderId="17" xfId="0" applyFont="1" applyBorder="1" applyAlignment="1">
      <alignment horizontal="right" vertical="center" readingOrder="2"/>
    </xf>
    <xf numFmtId="0" fontId="6" fillId="0" borderId="18" xfId="0" applyFont="1" applyBorder="1" applyAlignment="1">
      <alignment horizontal="right" vertical="center" readingOrder="2"/>
    </xf>
    <xf numFmtId="165" fontId="6" fillId="0" borderId="17" xfId="0" applyNumberFormat="1" applyFont="1" applyBorder="1" applyAlignment="1">
      <alignment horizontal="center" vertical="center" readingOrder="2"/>
    </xf>
    <xf numFmtId="165" fontId="6" fillId="0" borderId="19" xfId="0" applyNumberFormat="1" applyFont="1" applyBorder="1" applyAlignment="1">
      <alignment horizontal="center" vertical="center" readingOrder="2"/>
    </xf>
    <xf numFmtId="0" fontId="6" fillId="0" borderId="20" xfId="0" applyFont="1" applyBorder="1" applyAlignment="1">
      <alignment horizontal="right" vertical="center" readingOrder="2"/>
    </xf>
    <xf numFmtId="0" fontId="6" fillId="0" borderId="21" xfId="0" applyFont="1" applyBorder="1" applyAlignment="1">
      <alignment horizontal="right" vertical="center" readingOrder="2"/>
    </xf>
    <xf numFmtId="0" fontId="6" fillId="0" borderId="22" xfId="0" applyFont="1" applyBorder="1" applyAlignment="1">
      <alignment horizontal="right" vertical="center" readingOrder="2"/>
    </xf>
    <xf numFmtId="165" fontId="6" fillId="0" borderId="21" xfId="0" applyNumberFormat="1" applyFont="1" applyBorder="1" applyAlignment="1">
      <alignment horizontal="center" vertical="center" readingOrder="2"/>
    </xf>
    <xf numFmtId="165" fontId="6" fillId="0" borderId="23" xfId="0" applyNumberFormat="1" applyFont="1" applyBorder="1" applyAlignment="1">
      <alignment horizontal="center" vertical="center" readingOrder="2"/>
    </xf>
    <xf numFmtId="0" fontId="6" fillId="0" borderId="24" xfId="0" applyFont="1" applyBorder="1" applyAlignment="1">
      <alignment horizontal="right" vertical="center" readingOrder="2"/>
    </xf>
    <xf numFmtId="0" fontId="6" fillId="0" borderId="0" xfId="0" applyFont="1" applyBorder="1" applyAlignment="1">
      <alignment horizontal="right" vertical="center" readingOrder="2"/>
    </xf>
    <xf numFmtId="0" fontId="6" fillId="0" borderId="23" xfId="0" applyFont="1" applyBorder="1" applyAlignment="1">
      <alignment horizontal="right" vertical="center" readingOrder="2"/>
    </xf>
    <xf numFmtId="0" fontId="6" fillId="0" borderId="25" xfId="0" applyFont="1" applyBorder="1" applyAlignment="1">
      <alignment horizontal="right" vertical="center" readingOrder="2"/>
    </xf>
    <xf numFmtId="165" fontId="6" fillId="0" borderId="26" xfId="0" applyNumberFormat="1" applyFont="1" applyBorder="1" applyAlignment="1">
      <alignment horizontal="center" vertical="center" readingOrder="2"/>
    </xf>
    <xf numFmtId="165" fontId="6" fillId="0" borderId="27" xfId="0" applyNumberFormat="1" applyFont="1" applyBorder="1" applyAlignment="1">
      <alignment horizontal="center" vertical="center" readingOrder="2"/>
    </xf>
    <xf numFmtId="164" fontId="0" fillId="0" borderId="0" xfId="0" applyNumberFormat="1"/>
    <xf numFmtId="0" fontId="9" fillId="0" borderId="0" xfId="0" applyFont="1"/>
    <xf numFmtId="164" fontId="0" fillId="0" borderId="0" xfId="0" applyNumberFormat="1" applyFill="1"/>
    <xf numFmtId="166" fontId="0" fillId="0" borderId="0" xfId="0" applyNumberFormat="1"/>
    <xf numFmtId="166" fontId="0" fillId="0" borderId="0" xfId="0" applyNumberFormat="1" applyFill="1"/>
    <xf numFmtId="0" fontId="10" fillId="9" borderId="14" xfId="0" applyFont="1" applyFill="1" applyBorder="1" applyAlignment="1">
      <alignment horizontal="right" vertical="center" readingOrder="2"/>
    </xf>
    <xf numFmtId="0" fontId="10" fillId="9" borderId="15" xfId="0" applyFont="1" applyFill="1" applyBorder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irza_f\AppData\Local\Microsoft\Windows\INetCache\Content.Outlook\6BVTAQUB\&#1505;&#1497;&#1499;&#1493;&#1501;%20&#1495;&#1493;&#1491;&#1513;&#1497;%20&#1488;&#1497;&#1504;&#1508;&#1497;&#1504;&#1497;&#1496;&#149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ליון לדמי ניהול"/>
      <sheetName val="מסכם"/>
      <sheetName val="ד&quot;נ"/>
      <sheetName val="הפקדות ומעברים נכנסים "/>
      <sheetName val="יתרת סגירה"/>
    </sheetNames>
    <sheetDataSet>
      <sheetData sheetId="0" refreshError="1"/>
      <sheetData sheetId="1">
        <row r="23">
          <cell r="L23">
            <v>6980.53</v>
          </cell>
          <cell r="M23">
            <v>862984.20632300002</v>
          </cell>
          <cell r="O23">
            <v>1.0000673301310933E-2</v>
          </cell>
          <cell r="P23">
            <v>1.4501771768597035E-3</v>
          </cell>
        </row>
        <row r="24">
          <cell r="L24">
            <v>175</v>
          </cell>
          <cell r="M24">
            <v>107138.75384699999</v>
          </cell>
          <cell r="O24">
            <v>0.01</v>
          </cell>
          <cell r="P24">
            <v>1.5411790231926758E-3</v>
          </cell>
        </row>
        <row r="25">
          <cell r="L25">
            <v>0</v>
          </cell>
          <cell r="M25">
            <v>0</v>
          </cell>
          <cell r="P25" t="str">
            <v/>
          </cell>
        </row>
        <row r="26">
          <cell r="L26">
            <v>7293050.5630539907</v>
          </cell>
          <cell r="M26">
            <v>101068596.50076106</v>
          </cell>
          <cell r="O26">
            <v>1.0000001970294868E-2</v>
          </cell>
          <cell r="P26">
            <v>1.9172495385205125E-3</v>
          </cell>
        </row>
        <row r="33">
          <cell r="L33">
            <v>10</v>
          </cell>
          <cell r="M33">
            <v>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13" workbookViewId="0">
      <selection activeCell="S47" sqref="S47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0.85546875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0.36362100000000003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-1.16E-4</v>
      </c>
      <c r="Z7" s="22">
        <v>8.5831000000000005E-2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-1.7960000000000001E-3</v>
      </c>
      <c r="Z13" s="22">
        <v>0.51116899999999998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-3.6000000000000001E-5</v>
      </c>
      <c r="Z14" s="22">
        <v>7.4599999999999996E-3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3.1919000000000003E-2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-1.9469999999999999E-3</v>
      </c>
      <c r="Z25" s="24">
        <v>1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-2.1900000000000001E-3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-1.9469999999999999E-3</v>
      </c>
      <c r="Z28" s="37">
        <v>1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-1.9469999999999999E-3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-1.9469999999999999E-3</v>
      </c>
      <c r="Z32" s="37">
        <v>0.96808099999999997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3.1919000000000003E-2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-1.9469999999999999E-3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0.36362100000000003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-1.16000000000005E-4</v>
      </c>
      <c r="J38" s="22">
        <v>8.5831000000000005E-2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77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74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P41" s="75"/>
      <c r="Q41" s="78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75"/>
      <c r="Q42" s="76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-1.79600000000002E-3</v>
      </c>
      <c r="J44" s="22">
        <v>0.51116899999999998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-3.6000000000036003E-5</v>
      </c>
      <c r="J45" s="22">
        <v>7.4599999999999996E-3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3.1919000000000003E-2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-1.9470000000000301E-3</v>
      </c>
      <c r="J56" s="24">
        <v>1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-2.1900000000000001E-3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-1.9470000000000301E-3</v>
      </c>
      <c r="J59" s="37">
        <v>1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-1.9470000000000301E-3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-1.9470000000000301E-3</v>
      </c>
      <c r="J63" s="37">
        <v>0.96808099999999997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3.1919000000000003E-2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-1.9470000000000301E-3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42AEA-6CCE-41C2-B5BA-F68E530BC39B}">
  <dimension ref="H12:P33"/>
  <sheetViews>
    <sheetView rightToLeft="1" topLeftCell="A10" workbookViewId="0">
      <selection activeCell="H14" sqref="H14"/>
    </sheetView>
  </sheetViews>
  <sheetFormatPr defaultRowHeight="12.75"/>
  <cols>
    <col min="8" max="8" width="30" bestFit="1" customWidth="1"/>
    <col min="13" max="13" width="21.5703125" bestFit="1" customWidth="1"/>
    <col min="14" max="15" width="14.28515625" bestFit="1" customWidth="1"/>
  </cols>
  <sheetData>
    <row r="12" spans="8:10" ht="43.5" thickBot="1">
      <c r="H12" s="41"/>
      <c r="I12" s="42" t="s">
        <v>64</v>
      </c>
      <c r="J12" s="42" t="s">
        <v>65</v>
      </c>
    </row>
    <row r="13" spans="8:10" ht="15" thickBot="1">
      <c r="H13" s="43" t="s">
        <v>66</v>
      </c>
      <c r="I13" s="44">
        <v>13.775</v>
      </c>
      <c r="J13" s="44">
        <v>3217.7719999999999</v>
      </c>
    </row>
    <row r="14" spans="8:10" ht="15" thickBot="1">
      <c r="H14" s="43" t="s">
        <v>67</v>
      </c>
      <c r="I14" s="44">
        <v>15.571</v>
      </c>
      <c r="J14" s="44">
        <v>583.69100000000003</v>
      </c>
    </row>
    <row r="15" spans="8:10" ht="15" thickBot="1">
      <c r="H15" s="43" t="s">
        <v>68</v>
      </c>
      <c r="I15" s="44">
        <v>9.5679999999999996</v>
      </c>
      <c r="J15" s="44">
        <v>404.774</v>
      </c>
    </row>
    <row r="16" spans="8:10" ht="15" thickBot="1">
      <c r="H16" s="43" t="s">
        <v>69</v>
      </c>
      <c r="I16" s="44">
        <v>22.25</v>
      </c>
      <c r="J16" s="44">
        <v>737.79499999999996</v>
      </c>
    </row>
    <row r="17" spans="8:16" ht="15" thickBot="1">
      <c r="H17" s="43" t="s">
        <v>70</v>
      </c>
      <c r="I17" s="44">
        <v>18.013999999999999</v>
      </c>
      <c r="J17" s="44">
        <v>546.14400000000001</v>
      </c>
    </row>
    <row r="18" spans="8:16" ht="15" thickBot="1">
      <c r="H18" s="43" t="s">
        <v>71</v>
      </c>
      <c r="I18" s="44">
        <v>16.611999999999998</v>
      </c>
      <c r="J18" s="44">
        <v>157.977</v>
      </c>
    </row>
    <row r="19" spans="8:16" ht="15" thickBot="1">
      <c r="H19" s="43" t="s">
        <v>72</v>
      </c>
      <c r="I19" s="44">
        <v>5.1790000000000003</v>
      </c>
      <c r="J19" s="44">
        <v>0.21099999999999999</v>
      </c>
    </row>
    <row r="20" spans="8:16" ht="15" thickBot="1">
      <c r="H20" s="45" t="s">
        <v>73</v>
      </c>
      <c r="I20" s="46" t="s">
        <v>74</v>
      </c>
      <c r="J20" s="46" t="s">
        <v>75</v>
      </c>
    </row>
    <row r="21" spans="8:16" ht="13.5" thickBot="1"/>
    <row r="22" spans="8:16" ht="135.75" thickBot="1">
      <c r="H22" s="47" t="s">
        <v>92</v>
      </c>
      <c r="I22" s="48" t="s">
        <v>76</v>
      </c>
      <c r="J22" s="49" t="s">
        <v>77</v>
      </c>
      <c r="K22" s="50" t="s">
        <v>78</v>
      </c>
      <c r="L22" s="51" t="s">
        <v>79</v>
      </c>
      <c r="M22" s="52" t="s">
        <v>80</v>
      </c>
      <c r="N22" s="52" t="s">
        <v>81</v>
      </c>
      <c r="O22" s="53" t="s">
        <v>82</v>
      </c>
      <c r="P22" s="54" t="s">
        <v>83</v>
      </c>
    </row>
    <row r="23" spans="8:16" ht="15.75" thickBot="1">
      <c r="H23" s="79" t="s">
        <v>84</v>
      </c>
      <c r="I23" s="80"/>
      <c r="J23" s="55">
        <v>14036</v>
      </c>
      <c r="K23" s="56">
        <f>+[1]מסכם!P23</f>
        <v>1.4501771768597035E-3</v>
      </c>
      <c r="L23" s="57">
        <f>+[1]מסכם!Q23</f>
        <v>0</v>
      </c>
      <c r="M23" s="57">
        <f>+[1]מסכם!L23</f>
        <v>6980.53</v>
      </c>
      <c r="N23" s="57">
        <f>+[1]מסכם!M23</f>
        <v>862984.20632300002</v>
      </c>
      <c r="O23" s="57">
        <f>M23+N23</f>
        <v>869964.73632300005</v>
      </c>
      <c r="P23" s="57">
        <f>+[1]מסכם!O23</f>
        <v>1.0000673301310933E-2</v>
      </c>
    </row>
    <row r="24" spans="8:16" ht="14.25">
      <c r="H24" s="58" t="s">
        <v>85</v>
      </c>
      <c r="I24" s="59">
        <v>275554</v>
      </c>
      <c r="J24" s="60">
        <v>14037</v>
      </c>
      <c r="K24" s="61">
        <f>+[1]מסכם!P24</f>
        <v>1.5411790231926758E-3</v>
      </c>
      <c r="L24" s="61">
        <f>+[1]מסכם!Q24</f>
        <v>0</v>
      </c>
      <c r="M24" s="61">
        <f>+[1]מסכם!L24</f>
        <v>175</v>
      </c>
      <c r="N24" s="61">
        <f>+[1]מסכם!M24</f>
        <v>107138.75384699999</v>
      </c>
      <c r="O24" s="61">
        <f t="shared" ref="O24:O33" si="0">M24+N24</f>
        <v>107313.75384699999</v>
      </c>
      <c r="P24" s="62">
        <f>+[1]מסכם!O24</f>
        <v>0.01</v>
      </c>
    </row>
    <row r="25" spans="8:16" ht="14.25">
      <c r="H25" s="63" t="s">
        <v>86</v>
      </c>
      <c r="I25" s="64">
        <v>275597</v>
      </c>
      <c r="J25" s="65">
        <v>14038</v>
      </c>
      <c r="K25" s="66" t="str">
        <f>+[1]מסכם!P25</f>
        <v/>
      </c>
      <c r="L25" s="66">
        <f>+[1]מסכם!Q25</f>
        <v>0</v>
      </c>
      <c r="M25" s="66">
        <f>+[1]מסכם!L25</f>
        <v>0</v>
      </c>
      <c r="N25" s="66">
        <f>+[1]מסכם!M25</f>
        <v>0</v>
      </c>
      <c r="O25" s="66">
        <f t="shared" si="0"/>
        <v>0</v>
      </c>
      <c r="P25" s="67">
        <f>+[1]מסכם!O25</f>
        <v>0</v>
      </c>
    </row>
    <row r="26" spans="8:16" ht="14.25">
      <c r="H26" s="63" t="s">
        <v>87</v>
      </c>
      <c r="I26" s="64">
        <v>275686</v>
      </c>
      <c r="J26" s="65">
        <v>14039</v>
      </c>
      <c r="K26" s="66">
        <f>+[1]מסכם!P26</f>
        <v>1.9172495385205125E-3</v>
      </c>
      <c r="L26" s="66">
        <f>+[1]מסכם!Q26</f>
        <v>0</v>
      </c>
      <c r="M26" s="66">
        <f>+[1]מסכם!L26</f>
        <v>7293050.5630539907</v>
      </c>
      <c r="N26" s="66">
        <f>+[1]מסכם!M26</f>
        <v>101068596.50076106</v>
      </c>
      <c r="O26" s="66">
        <f t="shared" si="0"/>
        <v>108361647.06381506</v>
      </c>
      <c r="P26" s="67">
        <f>+[1]מסכם!O26</f>
        <v>1.0000001970294868E-2</v>
      </c>
    </row>
    <row r="27" spans="8:16" ht="14.25">
      <c r="H27" s="63" t="s">
        <v>88</v>
      </c>
      <c r="I27" s="64">
        <v>275805</v>
      </c>
      <c r="J27" s="65">
        <v>14054</v>
      </c>
      <c r="K27" s="66">
        <f>+[1]מסכם!P27</f>
        <v>0</v>
      </c>
      <c r="L27" s="66">
        <f>+[1]מסכם!Q27</f>
        <v>0</v>
      </c>
      <c r="M27" s="66">
        <f>+[1]מסכם!L27</f>
        <v>0</v>
      </c>
      <c r="N27" s="66">
        <f>+[1]מסכם!M27</f>
        <v>0</v>
      </c>
      <c r="O27" s="66">
        <f t="shared" si="0"/>
        <v>0</v>
      </c>
      <c r="P27" s="67">
        <f>+[1]מסכם!O27</f>
        <v>0</v>
      </c>
    </row>
    <row r="28" spans="8:16" ht="14.25">
      <c r="H28" s="63" t="s">
        <v>89</v>
      </c>
      <c r="I28" s="64">
        <v>275856</v>
      </c>
      <c r="J28" s="65">
        <v>14040</v>
      </c>
      <c r="K28" s="66">
        <f>+[1]מסכם!P28</f>
        <v>0</v>
      </c>
      <c r="L28" s="66">
        <f>+[1]מסכם!Q28</f>
        <v>0</v>
      </c>
      <c r="M28" s="66">
        <f>+[1]מסכם!L28</f>
        <v>0</v>
      </c>
      <c r="N28" s="66">
        <f>+[1]מסכם!M28</f>
        <v>0</v>
      </c>
      <c r="O28" s="66">
        <f t="shared" si="0"/>
        <v>0</v>
      </c>
      <c r="P28" s="67">
        <f>+[1]מסכם!O28</f>
        <v>0</v>
      </c>
    </row>
    <row r="29" spans="8:16" ht="14.25">
      <c r="H29" s="63" t="s">
        <v>90</v>
      </c>
      <c r="I29" s="64">
        <v>275937</v>
      </c>
      <c r="J29" s="65">
        <v>14042</v>
      </c>
      <c r="K29" s="66">
        <f>+[1]מסכם!P29</f>
        <v>0</v>
      </c>
      <c r="L29" s="66">
        <f>+[1]מסכם!Q29</f>
        <v>0</v>
      </c>
      <c r="M29" s="66">
        <f>+[1]מסכם!L29</f>
        <v>0</v>
      </c>
      <c r="N29" s="66">
        <f>+[1]מסכם!M29</f>
        <v>0</v>
      </c>
      <c r="O29" s="66">
        <f t="shared" si="0"/>
        <v>0</v>
      </c>
      <c r="P29" s="67">
        <f>+[1]מסכם!O29</f>
        <v>0</v>
      </c>
    </row>
    <row r="30" spans="8:16" ht="14.25">
      <c r="H30" s="68" t="s">
        <v>2</v>
      </c>
      <c r="I30" s="69">
        <v>447916</v>
      </c>
      <c r="J30" s="65">
        <v>14333</v>
      </c>
      <c r="K30" s="66">
        <f>+[1]מסכם!P30</f>
        <v>0</v>
      </c>
      <c r="L30" s="66">
        <f>+[1]מסכם!Q30</f>
        <v>0</v>
      </c>
      <c r="M30" s="66">
        <f>+[1]מסכם!L30</f>
        <v>0</v>
      </c>
      <c r="N30" s="66">
        <f>+[1]מסכם!M30</f>
        <v>0</v>
      </c>
      <c r="O30" s="66">
        <f t="shared" si="0"/>
        <v>0</v>
      </c>
      <c r="P30" s="67">
        <f>+[1]מסכם!O30</f>
        <v>0</v>
      </c>
    </row>
    <row r="31" spans="8:16" ht="14.25">
      <c r="H31" s="70" t="s">
        <v>72</v>
      </c>
      <c r="I31">
        <v>448165</v>
      </c>
      <c r="J31" s="65">
        <v>14334</v>
      </c>
      <c r="K31" s="66">
        <f>+[1]מסכם!P31</f>
        <v>0</v>
      </c>
      <c r="L31" s="66">
        <f>+[1]מסכם!Q31</f>
        <v>0</v>
      </c>
      <c r="M31" s="66">
        <f>+[1]מסכם!L31</f>
        <v>0</v>
      </c>
      <c r="N31" s="66">
        <f>+[1]מסכם!M31</f>
        <v>0</v>
      </c>
      <c r="O31" s="66">
        <f t="shared" si="0"/>
        <v>0</v>
      </c>
      <c r="P31" s="67">
        <f>+[1]מסכם!O31</f>
        <v>0</v>
      </c>
    </row>
    <row r="32" spans="8:16" ht="14.25">
      <c r="H32" s="63" t="s">
        <v>91</v>
      </c>
      <c r="I32" s="64">
        <v>275953</v>
      </c>
      <c r="J32" s="65"/>
      <c r="K32" s="66">
        <f>+[1]מסכם!P32</f>
        <v>0</v>
      </c>
      <c r="L32" s="66">
        <f>+[1]מסכם!Q32</f>
        <v>0</v>
      </c>
      <c r="M32" s="66">
        <f>+[1]מסכם!L32</f>
        <v>0</v>
      </c>
      <c r="N32" s="66">
        <f>+[1]מסכם!M32</f>
        <v>0</v>
      </c>
      <c r="O32" s="66">
        <f t="shared" si="0"/>
        <v>0</v>
      </c>
      <c r="P32" s="67">
        <f>+[1]מסכם!O32</f>
        <v>0</v>
      </c>
    </row>
    <row r="33" spans="8:16" ht="15" thickBot="1">
      <c r="H33" s="63" t="s">
        <v>73</v>
      </c>
      <c r="I33" s="64">
        <v>273705</v>
      </c>
      <c r="J33" s="71">
        <v>14043</v>
      </c>
      <c r="K33" s="72">
        <f>+[1]מסכם!P33</f>
        <v>0</v>
      </c>
      <c r="L33" s="72">
        <f>+[1]מסכם!Q33</f>
        <v>0</v>
      </c>
      <c r="M33" s="72">
        <f>+[1]מסכם!L33</f>
        <v>10</v>
      </c>
      <c r="N33" s="72">
        <f>+[1]מסכם!M33</f>
        <v>11</v>
      </c>
      <c r="O33" s="72">
        <f t="shared" si="0"/>
        <v>21</v>
      </c>
      <c r="P33" s="73">
        <f>+[1]מסכם!O33</f>
        <v>0</v>
      </c>
    </row>
  </sheetData>
  <mergeCells count="1">
    <mergeCell ref="H23:I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פרסום מרכיבי תשואה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2024-01-16T14:51:37Z</dcterms:modified>
</cp:coreProperties>
</file>